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📖 使い方ガイド" sheetId="1" r:id="rId4"/>
    <sheet state="visible" name="✅ 単元チェックシート" sheetId="2" r:id="rId5"/>
    <sheet state="visible" name="📊 現状スコアボード" sheetId="3" r:id="rId6"/>
    <sheet state="visible" name="🎯 次にやること診断" sheetId="4" r:id="rId7"/>
  </sheets>
  <definedNames/>
  <calcPr/>
  <extLst>
    <ext uri="GoogleSheetsCustomDataVersion2">
      <go:sheetsCustomData xmlns:go="http://customooxmlschemas.google.com/" r:id="rId8" roundtripDataChecksum="wSQNv0n/5cY9V9epiofaOwlEZjayBfipiEem9GMGOxg="/>
    </ext>
  </extLst>
</workbook>
</file>

<file path=xl/sharedStrings.xml><?xml version="1.0" encoding="utf-8"?>
<sst xmlns="http://schemas.openxmlformats.org/spreadsheetml/2006/main" count="214" uniqueCount="149">
  <si>
    <t>📊 数学 現状チェックシート｜数学が苦手な中学生のための自己診断ツール</t>
  </si>
  <si>
    <t>このシートを使うと「今の自分に何が必要か」が一目でわかる！</t>
  </si>
  <si>
    <t>🗂️ シートの構成と使い方</t>
  </si>
  <si>
    <t>STEP 1</t>
  </si>
  <si>
    <t>✅ 単元チェックシート</t>
  </si>
  <si>
    <r>
      <rPr>
        <rFont val="Noto Sans CJK SC"/>
        <color rgb="FF333333"/>
        <sz val="10.0"/>
      </rPr>
      <t>中</t>
    </r>
    <r>
      <rPr>
        <rFont val="Arial"/>
        <color rgb="FF333333"/>
        <sz val="10.0"/>
      </rPr>
      <t>1</t>
    </r>
    <r>
      <rPr>
        <rFont val="Noto Sans CJK SC"/>
        <color rgb="FF333333"/>
        <sz val="10.0"/>
      </rPr>
      <t>・中</t>
    </r>
    <r>
      <rPr>
        <rFont val="Arial"/>
        <color rgb="FF333333"/>
        <sz val="10.0"/>
      </rPr>
      <t>2</t>
    </r>
    <r>
      <rPr>
        <rFont val="Noto Sans CJK SC"/>
        <color rgb="FF333333"/>
        <sz val="10.0"/>
      </rPr>
      <t>・中</t>
    </r>
    <r>
      <rPr>
        <rFont val="Arial"/>
        <color rgb="FF333333"/>
        <sz val="10.0"/>
      </rPr>
      <t xml:space="preserve">3 </t>
    </r>
    <r>
      <rPr>
        <rFont val="Noto Sans CJK SC"/>
        <color rgb="FF333333"/>
        <sz val="10.0"/>
      </rPr>
      <t>の単元ごとに「できる</t>
    </r>
    <r>
      <rPr>
        <rFont val="Arial"/>
        <color rgb="FF333333"/>
        <sz val="10.0"/>
      </rPr>
      <t>/</t>
    </r>
    <r>
      <rPr>
        <rFont val="Noto Sans CJK SC"/>
        <color rgb="FF333333"/>
        <sz val="10.0"/>
      </rPr>
      <t>できない」を○</t>
    </r>
    <r>
      <rPr>
        <rFont val="Arial"/>
        <color rgb="FF333333"/>
        <sz val="10.0"/>
      </rPr>
      <t>×△</t>
    </r>
    <r>
      <rPr>
        <rFont val="Noto Sans CJK SC"/>
        <color rgb="FF333333"/>
        <sz val="10.0"/>
      </rPr>
      <t>で記録します</t>
    </r>
  </si>
  <si>
    <t>STEP 2</t>
  </si>
  <si>
    <t>📊 現状スコアボード</t>
  </si>
  <si>
    <t>各学年・分野のスコアが自動計算されます。自分の弱点が一目でわかります</t>
  </si>
  <si>
    <t>STEP 3</t>
  </si>
  <si>
    <t>🎯 次にやること診断</t>
  </si>
  <si>
    <t>スコアをもとに「今すぐ取り組む単元」を自動で表示します</t>
  </si>
  <si>
    <t>📝 記入ルール</t>
  </si>
  <si>
    <t>○ できる</t>
  </si>
  <si>
    <t>問題を見たら解き方がすぐ思い浮かび、ほぼ正解できる</t>
  </si>
  <si>
    <t>△ あやしい</t>
  </si>
  <si>
    <t>解き方はなんとなくわかるが、ミスが多い・時間がかかる</t>
  </si>
  <si>
    <r>
      <rPr>
        <rFont val="Arial"/>
        <b/>
        <color rgb="FFE74C3C"/>
        <sz val="11.0"/>
      </rPr>
      <t xml:space="preserve">× </t>
    </r>
    <r>
      <rPr>
        <rFont val="Noto Sans CJK SC"/>
        <b/>
        <color rgb="FFE74C3C"/>
        <sz val="11.0"/>
      </rPr>
      <t>できない</t>
    </r>
  </si>
  <si>
    <t>解き方がわからない・思い出せない</t>
  </si>
  <si>
    <t>－ 未習</t>
  </si>
  <si>
    <t>まだ学校で習っていない単元</t>
  </si>
  <si>
    <t>✅ 単元チェックシート｜〇△✕ で記入しよう</t>
  </si>
  <si>
    <t>学年</t>
  </si>
  <si>
    <t>分野</t>
  </si>
  <si>
    <t>単元名</t>
  </si>
  <si>
    <r>
      <rPr>
        <rFont val="Noto Sans CJK SC"/>
        <b/>
        <color rgb="FFFFFFFF"/>
        <sz val="10.0"/>
      </rPr>
      <t>理解度
○△</t>
    </r>
    <r>
      <rPr>
        <rFont val="Arial"/>
        <b/>
        <color rgb="FFFFFFFF"/>
        <sz val="10.0"/>
      </rPr>
      <t>×</t>
    </r>
    <r>
      <rPr>
        <rFont val="Noto Sans CJK SC"/>
        <b/>
        <color rgb="FFFFFFFF"/>
        <sz val="10.0"/>
      </rPr>
      <t>－</t>
    </r>
  </si>
  <si>
    <t>メモ（つまずきポイント等）</t>
  </si>
  <si>
    <r>
      <rPr>
        <rFont val="Noto Sans CJK SC"/>
        <b/>
        <color rgb="FF1E88E5"/>
        <sz val="10.0"/>
      </rPr>
      <t>中</t>
    </r>
    <r>
      <rPr>
        <rFont val="Arial"/>
        <b/>
        <color rgb="FF1E88E5"/>
        <sz val="10.0"/>
      </rPr>
      <t>1</t>
    </r>
  </si>
  <si>
    <t>計算</t>
  </si>
  <si>
    <t>正の数・負の数の計算</t>
  </si>
  <si>
    <r>
      <rPr>
        <rFont val="Noto Sans CJK SC"/>
        <b/>
        <color rgb="FF1E88E5"/>
        <sz val="10.0"/>
      </rPr>
      <t>中</t>
    </r>
    <r>
      <rPr>
        <rFont val="Arial"/>
        <b/>
        <color rgb="FF1E88E5"/>
        <sz val="10.0"/>
      </rPr>
      <t>1</t>
    </r>
  </si>
  <si>
    <t>文字式・代入</t>
  </si>
  <si>
    <r>
      <rPr>
        <rFont val="Noto Sans CJK SC"/>
        <b/>
        <color rgb="FF1E88E5"/>
        <sz val="10.0"/>
      </rPr>
      <t>中</t>
    </r>
    <r>
      <rPr>
        <rFont val="Arial"/>
        <b/>
        <color rgb="FF1E88E5"/>
        <sz val="10.0"/>
      </rPr>
      <t>1</t>
    </r>
  </si>
  <si>
    <t>方程式</t>
  </si>
  <si>
    <t>一次方程式</t>
  </si>
  <si>
    <r>
      <rPr>
        <rFont val="Noto Sans CJK SC"/>
        <b/>
        <color rgb="FF1E88E5"/>
        <sz val="10.0"/>
      </rPr>
      <t>中</t>
    </r>
    <r>
      <rPr>
        <rFont val="Arial"/>
        <b/>
        <color rgb="FF1E88E5"/>
        <sz val="10.0"/>
      </rPr>
      <t>1</t>
    </r>
  </si>
  <si>
    <t>一次方程式の文章題</t>
  </si>
  <si>
    <r>
      <rPr>
        <rFont val="Noto Sans CJK SC"/>
        <b/>
        <color rgb="FF1E88E5"/>
        <sz val="10.0"/>
      </rPr>
      <t>中</t>
    </r>
    <r>
      <rPr>
        <rFont val="Arial"/>
        <b/>
        <color rgb="FF1E88E5"/>
        <sz val="10.0"/>
      </rPr>
      <t>1</t>
    </r>
  </si>
  <si>
    <t>比例・反比例</t>
  </si>
  <si>
    <t>比例の式とグラフ</t>
  </si>
  <si>
    <r>
      <rPr>
        <rFont val="Noto Sans CJK SC"/>
        <b/>
        <color rgb="FF1E88E5"/>
        <sz val="10.0"/>
      </rPr>
      <t>中</t>
    </r>
    <r>
      <rPr>
        <rFont val="Arial"/>
        <b/>
        <color rgb="FF1E88E5"/>
        <sz val="10.0"/>
      </rPr>
      <t>1</t>
    </r>
  </si>
  <si>
    <t>反比例の式とグラフ</t>
  </si>
  <si>
    <r>
      <rPr>
        <rFont val="Noto Sans CJK SC"/>
        <b/>
        <color rgb="FF1E88E5"/>
        <sz val="10.0"/>
      </rPr>
      <t>中</t>
    </r>
    <r>
      <rPr>
        <rFont val="Arial"/>
        <b/>
        <color rgb="FF1E88E5"/>
        <sz val="10.0"/>
      </rPr>
      <t>1</t>
    </r>
  </si>
  <si>
    <t>図形</t>
  </si>
  <si>
    <t>平面図形（面積・周の長さ）</t>
  </si>
  <si>
    <r>
      <rPr>
        <rFont val="Noto Sans CJK SC"/>
        <b/>
        <color rgb="FF1E88E5"/>
        <sz val="10.0"/>
      </rPr>
      <t>中</t>
    </r>
    <r>
      <rPr>
        <rFont val="Arial"/>
        <b/>
        <color rgb="FF1E88E5"/>
        <sz val="10.0"/>
      </rPr>
      <t>1</t>
    </r>
  </si>
  <si>
    <t>空間図形（体積・表面積）</t>
  </si>
  <si>
    <r>
      <rPr>
        <rFont val="Noto Sans CJK SC"/>
        <b/>
        <color rgb="FF1E88E5"/>
        <sz val="10.0"/>
      </rPr>
      <t>中</t>
    </r>
    <r>
      <rPr>
        <rFont val="Arial"/>
        <b/>
        <color rgb="FF1E88E5"/>
        <sz val="10.0"/>
      </rPr>
      <t>1</t>
    </r>
  </si>
  <si>
    <t>データ</t>
  </si>
  <si>
    <t>データの整理・代表値</t>
  </si>
  <si>
    <r>
      <rPr>
        <rFont val="Noto Sans CJK SC"/>
        <b/>
        <color rgb="FF43A047"/>
        <sz val="10.0"/>
      </rPr>
      <t>中</t>
    </r>
    <r>
      <rPr>
        <rFont val="Arial"/>
        <b/>
        <color rgb="FF43A047"/>
        <sz val="10.0"/>
      </rPr>
      <t>2</t>
    </r>
  </si>
  <si>
    <t>式の計算（単項式・多項式）</t>
  </si>
  <si>
    <r>
      <rPr>
        <rFont val="Noto Sans CJK SC"/>
        <b/>
        <color rgb="FF43A047"/>
        <sz val="10.0"/>
      </rPr>
      <t>中</t>
    </r>
    <r>
      <rPr>
        <rFont val="Arial"/>
        <b/>
        <color rgb="FF43A047"/>
        <sz val="10.0"/>
      </rPr>
      <t>2</t>
    </r>
  </si>
  <si>
    <t>連立方程式</t>
  </si>
  <si>
    <r>
      <rPr>
        <rFont val="Noto Sans CJK SC"/>
        <b/>
        <color rgb="FF43A047"/>
        <sz val="10.0"/>
      </rPr>
      <t>中</t>
    </r>
    <r>
      <rPr>
        <rFont val="Arial"/>
        <b/>
        <color rgb="FF43A047"/>
        <sz val="10.0"/>
      </rPr>
      <t>2</t>
    </r>
  </si>
  <si>
    <t>連立方程式の文章題</t>
  </si>
  <si>
    <r>
      <rPr>
        <rFont val="Noto Sans CJK SC"/>
        <b/>
        <color rgb="FF43A047"/>
        <sz val="10.0"/>
      </rPr>
      <t>中</t>
    </r>
    <r>
      <rPr>
        <rFont val="Arial"/>
        <b/>
        <color rgb="FF43A047"/>
        <sz val="10.0"/>
      </rPr>
      <t>2</t>
    </r>
  </si>
  <si>
    <t>関数</t>
  </si>
  <si>
    <t>一次関数の式とグラフ</t>
  </si>
  <si>
    <r>
      <rPr>
        <rFont val="Noto Sans CJK SC"/>
        <b/>
        <color rgb="FF43A047"/>
        <sz val="10.0"/>
      </rPr>
      <t>中</t>
    </r>
    <r>
      <rPr>
        <rFont val="Arial"/>
        <b/>
        <color rgb="FF43A047"/>
        <sz val="10.0"/>
      </rPr>
      <t>2</t>
    </r>
  </si>
  <si>
    <t>一次関数の文章題・グラフ読み取り</t>
  </si>
  <si>
    <r>
      <rPr>
        <rFont val="Noto Sans CJK SC"/>
        <b/>
        <color rgb="FF43A047"/>
        <sz val="10.0"/>
      </rPr>
      <t>中</t>
    </r>
    <r>
      <rPr>
        <rFont val="Arial"/>
        <b/>
        <color rgb="FF43A047"/>
        <sz val="10.0"/>
      </rPr>
      <t>2</t>
    </r>
  </si>
  <si>
    <t>三角形の合同条件</t>
  </si>
  <si>
    <r>
      <rPr>
        <rFont val="Noto Sans CJK SC"/>
        <b/>
        <color rgb="FF43A047"/>
        <sz val="10.0"/>
      </rPr>
      <t>中</t>
    </r>
    <r>
      <rPr>
        <rFont val="Arial"/>
        <b/>
        <color rgb="FF43A047"/>
        <sz val="10.0"/>
      </rPr>
      <t>2</t>
    </r>
  </si>
  <si>
    <t>合同の証明</t>
  </si>
  <si>
    <r>
      <rPr>
        <rFont val="Noto Sans CJK SC"/>
        <b/>
        <color rgb="FF43A047"/>
        <sz val="10.0"/>
      </rPr>
      <t>中</t>
    </r>
    <r>
      <rPr>
        <rFont val="Arial"/>
        <b/>
        <color rgb="FF43A047"/>
        <sz val="10.0"/>
      </rPr>
      <t>2</t>
    </r>
  </si>
  <si>
    <t>平行四辺形の性質・証明</t>
  </si>
  <si>
    <r>
      <rPr>
        <rFont val="Noto Sans CJK SC"/>
        <b/>
        <color rgb="FF43A047"/>
        <sz val="10.0"/>
      </rPr>
      <t>中</t>
    </r>
    <r>
      <rPr>
        <rFont val="Arial"/>
        <b/>
        <color rgb="FF43A047"/>
        <sz val="10.0"/>
      </rPr>
      <t>2</t>
    </r>
  </si>
  <si>
    <t>確率の基本</t>
  </si>
  <si>
    <r>
      <rPr>
        <rFont val="Noto Sans CJK SC"/>
        <b/>
        <color rgb="FFFB8C00"/>
        <sz val="10.0"/>
      </rPr>
      <t>中</t>
    </r>
    <r>
      <rPr>
        <rFont val="Arial"/>
        <b/>
        <color rgb="FFFB8C00"/>
        <sz val="10.0"/>
      </rPr>
      <t>3</t>
    </r>
  </si>
  <si>
    <t>式の展開・因数分解</t>
  </si>
  <si>
    <r>
      <rPr>
        <rFont val="Noto Sans CJK SC"/>
        <b/>
        <color rgb="FFFB8C00"/>
        <sz val="10.0"/>
      </rPr>
      <t>中</t>
    </r>
    <r>
      <rPr>
        <rFont val="Arial"/>
        <b/>
        <color rgb="FFFB8C00"/>
        <sz val="10.0"/>
      </rPr>
      <t>3</t>
    </r>
  </si>
  <si>
    <t>平方根の計算</t>
  </si>
  <si>
    <r>
      <rPr>
        <rFont val="Noto Sans CJK SC"/>
        <b/>
        <color rgb="FFFB8C00"/>
        <sz val="10.0"/>
      </rPr>
      <t>中</t>
    </r>
    <r>
      <rPr>
        <rFont val="Arial"/>
        <b/>
        <color rgb="FFFB8C00"/>
        <sz val="10.0"/>
      </rPr>
      <t>3</t>
    </r>
  </si>
  <si>
    <t>二次方程式（因数分解）</t>
  </si>
  <si>
    <r>
      <rPr>
        <rFont val="Noto Sans CJK SC"/>
        <b/>
        <color rgb="FFFB8C00"/>
        <sz val="10.0"/>
      </rPr>
      <t>中</t>
    </r>
    <r>
      <rPr>
        <rFont val="Arial"/>
        <b/>
        <color rgb="FFFB8C00"/>
        <sz val="10.0"/>
      </rPr>
      <t>3</t>
    </r>
  </si>
  <si>
    <t>二次方程式（解の公式）</t>
  </si>
  <si>
    <r>
      <rPr>
        <rFont val="Noto Sans CJK SC"/>
        <b/>
        <color rgb="FFFB8C00"/>
        <sz val="10.0"/>
      </rPr>
      <t>中</t>
    </r>
    <r>
      <rPr>
        <rFont val="Arial"/>
        <b/>
        <color rgb="FFFB8C00"/>
        <sz val="10.0"/>
      </rPr>
      <t>3</t>
    </r>
  </si>
  <si>
    <t>二次方程式の文章題</t>
  </si>
  <si>
    <r>
      <rPr>
        <rFont val="Noto Sans CJK SC"/>
        <b/>
        <color rgb="FFFB8C00"/>
        <sz val="10.0"/>
      </rPr>
      <t>中</t>
    </r>
    <r>
      <rPr>
        <rFont val="Arial"/>
        <b/>
        <color rgb="FFFB8C00"/>
        <sz val="10.0"/>
      </rPr>
      <t>3</t>
    </r>
  </si>
  <si>
    <r>
      <rPr>
        <rFont val="Noto Sans CJK SC"/>
        <color rgb="FF222222"/>
        <sz val="10.0"/>
      </rPr>
      <t xml:space="preserve">二次関数 </t>
    </r>
    <r>
      <rPr>
        <rFont val="Arial"/>
        <color rgb="FF222222"/>
        <sz val="10.0"/>
      </rPr>
      <t>y=ax²</t>
    </r>
    <r>
      <rPr>
        <rFont val="Noto Sans CJK SC"/>
        <color rgb="FF222222"/>
        <sz val="10.0"/>
      </rPr>
      <t>のグラフ</t>
    </r>
  </si>
  <si>
    <r>
      <rPr>
        <rFont val="Noto Sans CJK SC"/>
        <b/>
        <color rgb="FFFB8C00"/>
        <sz val="10.0"/>
      </rPr>
      <t>中</t>
    </r>
    <r>
      <rPr>
        <rFont val="Arial"/>
        <b/>
        <color rgb="FFFB8C00"/>
        <sz val="10.0"/>
      </rPr>
      <t>3</t>
    </r>
  </si>
  <si>
    <t>二次関数の変化の割合・変域</t>
  </si>
  <si>
    <r>
      <rPr>
        <rFont val="Noto Sans CJK SC"/>
        <b/>
        <color rgb="FFFB8C00"/>
        <sz val="10.0"/>
      </rPr>
      <t>中</t>
    </r>
    <r>
      <rPr>
        <rFont val="Arial"/>
        <b/>
        <color rgb="FFFB8C00"/>
        <sz val="10.0"/>
      </rPr>
      <t>3</t>
    </r>
  </si>
  <si>
    <t>相似の条件・証明</t>
  </si>
  <si>
    <r>
      <rPr>
        <rFont val="Noto Sans CJK SC"/>
        <b/>
        <color rgb="FFFB8C00"/>
        <sz val="10.0"/>
      </rPr>
      <t>中</t>
    </r>
    <r>
      <rPr>
        <rFont val="Arial"/>
        <b/>
        <color rgb="FFFB8C00"/>
        <sz val="10.0"/>
      </rPr>
      <t>3</t>
    </r>
  </si>
  <si>
    <t>平行線と線分の比</t>
  </si>
  <si>
    <r>
      <rPr>
        <rFont val="Noto Sans CJK SC"/>
        <b/>
        <color rgb="FFFB8C00"/>
        <sz val="10.0"/>
      </rPr>
      <t>中</t>
    </r>
    <r>
      <rPr>
        <rFont val="Arial"/>
        <b/>
        <color rgb="FFFB8C00"/>
        <sz val="10.0"/>
      </rPr>
      <t>3</t>
    </r>
  </si>
  <si>
    <t>三平方の定理（ピタゴラス）</t>
  </si>
  <si>
    <r>
      <rPr>
        <rFont val="Noto Sans CJK SC"/>
        <b/>
        <color rgb="FFFB8C00"/>
        <sz val="10.0"/>
      </rPr>
      <t>中</t>
    </r>
    <r>
      <rPr>
        <rFont val="Arial"/>
        <b/>
        <color rgb="FFFB8C00"/>
        <sz val="10.0"/>
      </rPr>
      <t>3</t>
    </r>
  </si>
  <si>
    <t>三平方の定理の応用</t>
  </si>
  <si>
    <r>
      <rPr>
        <rFont val="Noto Sans CJK SC"/>
        <b/>
        <color rgb="FFFB8C00"/>
        <sz val="10.0"/>
      </rPr>
      <t>中</t>
    </r>
    <r>
      <rPr>
        <rFont val="Arial"/>
        <b/>
        <color rgb="FFFB8C00"/>
        <sz val="10.0"/>
      </rPr>
      <t>3</t>
    </r>
  </si>
  <si>
    <t>円の性質・円周角</t>
  </si>
  <si>
    <r>
      <rPr>
        <rFont val="Noto Sans CJK SC"/>
        <b/>
        <color rgb="FFFB8C00"/>
        <sz val="10.0"/>
      </rPr>
      <t>中</t>
    </r>
    <r>
      <rPr>
        <rFont val="Arial"/>
        <b/>
        <color rgb="FFFB8C00"/>
        <sz val="10.0"/>
      </rPr>
      <t>3</t>
    </r>
  </si>
  <si>
    <t>標本調査</t>
  </si>
  <si>
    <t>📊 現状スコアボード｜自動集計（単元チェックシートに記入すると反映されます）</t>
  </si>
  <si>
    <t>○＝2点 ／ △＝1点 ／ ✕＝0点 ／ 満点は各分野の単元数×2点</t>
  </si>
  <si>
    <t>単元数</t>
  </si>
  <si>
    <t>○の数</t>
  </si>
  <si>
    <t>△の数</t>
  </si>
  <si>
    <t>✕の数</t>
  </si>
  <si>
    <t>スコア</t>
  </si>
  <si>
    <t>達成率</t>
  </si>
  <si>
    <r>
      <rPr>
        <rFont val="Noto Sans CJK SC"/>
        <b/>
        <color rgb="FFFFFFFF"/>
        <sz val="10.0"/>
      </rPr>
      <t>中</t>
    </r>
    <r>
      <rPr>
        <rFont val="Arial"/>
        <b/>
        <color rgb="FFFFFFFF"/>
        <sz val="10.0"/>
      </rPr>
      <t>1</t>
    </r>
  </si>
  <si>
    <t>全体</t>
  </si>
  <si>
    <r>
      <rPr>
        <rFont val="Noto Sans CJK SC"/>
        <color rgb="FF333333"/>
        <sz val="10.0"/>
      </rPr>
      <t>中</t>
    </r>
    <r>
      <rPr>
        <rFont val="Arial"/>
        <color rgb="FF333333"/>
        <sz val="10.0"/>
      </rPr>
      <t>1</t>
    </r>
  </si>
  <si>
    <r>
      <rPr>
        <rFont val="Noto Sans CJK SC"/>
        <color rgb="FF333333"/>
        <sz val="10.0"/>
      </rPr>
      <t>中</t>
    </r>
    <r>
      <rPr>
        <rFont val="Arial"/>
        <color rgb="FF333333"/>
        <sz val="10.0"/>
      </rPr>
      <t>1</t>
    </r>
  </si>
  <si>
    <r>
      <rPr>
        <rFont val="Noto Sans CJK SC"/>
        <color rgb="FF333333"/>
        <sz val="10.0"/>
      </rPr>
      <t>中</t>
    </r>
    <r>
      <rPr>
        <rFont val="Arial"/>
        <color rgb="FF333333"/>
        <sz val="10.0"/>
      </rPr>
      <t>1</t>
    </r>
  </si>
  <si>
    <r>
      <rPr>
        <rFont val="Noto Sans CJK SC"/>
        <color rgb="FF333333"/>
        <sz val="10.0"/>
      </rPr>
      <t>中</t>
    </r>
    <r>
      <rPr>
        <rFont val="Arial"/>
        <color rgb="FF333333"/>
        <sz val="10.0"/>
      </rPr>
      <t>1</t>
    </r>
  </si>
  <si>
    <r>
      <rPr>
        <rFont val="Noto Sans CJK SC"/>
        <color rgb="FF333333"/>
        <sz val="10.0"/>
      </rPr>
      <t>中</t>
    </r>
    <r>
      <rPr>
        <rFont val="Arial"/>
        <color rgb="FF333333"/>
        <sz val="10.0"/>
      </rPr>
      <t>1</t>
    </r>
  </si>
  <si>
    <r>
      <rPr>
        <rFont val="Noto Sans CJK SC"/>
        <b/>
        <color rgb="FFFFFFFF"/>
        <sz val="10.0"/>
      </rPr>
      <t>中</t>
    </r>
    <r>
      <rPr>
        <rFont val="Arial"/>
        <b/>
        <color rgb="FFFFFFFF"/>
        <sz val="10.0"/>
      </rPr>
      <t>2</t>
    </r>
  </si>
  <si>
    <r>
      <rPr>
        <rFont val="Noto Sans CJK SC"/>
        <color rgb="FF333333"/>
        <sz val="10.0"/>
      </rPr>
      <t>中</t>
    </r>
    <r>
      <rPr>
        <rFont val="Arial"/>
        <color rgb="FF333333"/>
        <sz val="10.0"/>
      </rPr>
      <t>2</t>
    </r>
  </si>
  <si>
    <r>
      <rPr>
        <rFont val="Noto Sans CJK SC"/>
        <color rgb="FF333333"/>
        <sz val="10.0"/>
      </rPr>
      <t>中</t>
    </r>
    <r>
      <rPr>
        <rFont val="Arial"/>
        <color rgb="FF333333"/>
        <sz val="10.0"/>
      </rPr>
      <t>2</t>
    </r>
  </si>
  <si>
    <r>
      <rPr>
        <rFont val="Noto Sans CJK SC"/>
        <color rgb="FF333333"/>
        <sz val="10.0"/>
      </rPr>
      <t>中</t>
    </r>
    <r>
      <rPr>
        <rFont val="Arial"/>
        <color rgb="FF333333"/>
        <sz val="10.0"/>
      </rPr>
      <t>2</t>
    </r>
  </si>
  <si>
    <r>
      <rPr>
        <rFont val="Noto Sans CJK SC"/>
        <color rgb="FF333333"/>
        <sz val="10.0"/>
      </rPr>
      <t>中</t>
    </r>
    <r>
      <rPr>
        <rFont val="Arial"/>
        <color rgb="FF333333"/>
        <sz val="10.0"/>
      </rPr>
      <t>2</t>
    </r>
  </si>
  <si>
    <r>
      <rPr>
        <rFont val="Noto Sans CJK SC"/>
        <b/>
        <color rgb="FFFFFFFF"/>
        <sz val="10.0"/>
      </rPr>
      <t>中</t>
    </r>
    <r>
      <rPr>
        <rFont val="Arial"/>
        <b/>
        <color rgb="FFFFFFFF"/>
        <sz val="10.0"/>
      </rPr>
      <t>3</t>
    </r>
  </si>
  <si>
    <r>
      <rPr>
        <rFont val="Noto Sans CJK SC"/>
        <color rgb="FF333333"/>
        <sz val="10.0"/>
      </rPr>
      <t>中</t>
    </r>
    <r>
      <rPr>
        <rFont val="Arial"/>
        <color rgb="FF333333"/>
        <sz val="10.0"/>
      </rPr>
      <t>3</t>
    </r>
  </si>
  <si>
    <r>
      <rPr>
        <rFont val="Noto Sans CJK SC"/>
        <color rgb="FF333333"/>
        <sz val="10.0"/>
      </rPr>
      <t>中</t>
    </r>
    <r>
      <rPr>
        <rFont val="Arial"/>
        <color rgb="FF333333"/>
        <sz val="10.0"/>
      </rPr>
      <t>3</t>
    </r>
  </si>
  <si>
    <r>
      <rPr>
        <rFont val="Noto Sans CJK SC"/>
        <color rgb="FF333333"/>
        <sz val="10.0"/>
      </rPr>
      <t>中</t>
    </r>
    <r>
      <rPr>
        <rFont val="Arial"/>
        <color rgb="FF333333"/>
        <sz val="10.0"/>
      </rPr>
      <t>3</t>
    </r>
  </si>
  <si>
    <r>
      <rPr>
        <rFont val="Noto Sans CJK SC"/>
        <color rgb="FF333333"/>
        <sz val="10.0"/>
      </rPr>
      <t>中</t>
    </r>
    <r>
      <rPr>
        <rFont val="Arial"/>
        <color rgb="FF333333"/>
        <sz val="10.0"/>
      </rPr>
      <t>3</t>
    </r>
  </si>
  <si>
    <r>
      <rPr>
        <rFont val="Noto Sans CJK SC"/>
        <color rgb="FF333333"/>
        <sz val="10.0"/>
      </rPr>
      <t>中</t>
    </r>
    <r>
      <rPr>
        <rFont val="Arial"/>
        <color rgb="FF333333"/>
        <sz val="10.0"/>
      </rPr>
      <t>3</t>
    </r>
  </si>
  <si>
    <t>🎯 次にやること診断｜スコアボードをもとに優先度を自動判定</t>
  </si>
  <si>
    <t>達成率が低い分野から優先して取り組むことで、効率よく成績を上げられます</t>
  </si>
  <si>
    <t>優先度</t>
  </si>
  <si>
    <t>状態</t>
  </si>
  <si>
    <t>次にやること（アドバイス）</t>
  </si>
  <si>
    <r>
      <rPr>
        <rFont val="Noto Sans CJK SC"/>
        <color theme="1"/>
        <sz val="10.0"/>
      </rPr>
      <t>中</t>
    </r>
    <r>
      <rPr>
        <rFont val="Arial"/>
        <color theme="1"/>
        <sz val="10.0"/>
      </rPr>
      <t>1</t>
    </r>
  </si>
  <si>
    <r>
      <rPr>
        <rFont val="Noto Sans CJK SC"/>
        <color rgb="FF333333"/>
        <sz val="9.0"/>
      </rPr>
      <t>教科書の例題に戻り、公式を見ずに解く練習を毎日</t>
    </r>
    <r>
      <rPr>
        <rFont val="Arial"/>
        <color rgb="FF333333"/>
        <sz val="9.0"/>
      </rPr>
      <t>5</t>
    </r>
    <r>
      <rPr>
        <rFont val="Noto Sans CJK SC"/>
        <color rgb="FF333333"/>
        <sz val="9.0"/>
      </rPr>
      <t>問</t>
    </r>
  </si>
  <si>
    <r>
      <rPr>
        <rFont val="Noto Sans CJK SC"/>
        <color theme="1"/>
        <sz val="10.0"/>
      </rPr>
      <t>中</t>
    </r>
    <r>
      <rPr>
        <rFont val="Arial"/>
        <color theme="1"/>
        <sz val="10.0"/>
      </rPr>
      <t>1</t>
    </r>
  </si>
  <si>
    <r>
      <rPr>
        <rFont val="Noto Sans CJK SC"/>
        <color rgb="FF333333"/>
        <sz val="9.0"/>
      </rPr>
      <t>文章題の「求めるものを</t>
    </r>
    <r>
      <rPr>
        <rFont val="Arial"/>
        <color rgb="FF333333"/>
        <sz val="9.0"/>
      </rPr>
      <t>x</t>
    </r>
    <r>
      <rPr>
        <rFont val="Noto Sans CJK SC"/>
        <color rgb="FF333333"/>
        <sz val="9.0"/>
      </rPr>
      <t>とおく」練習から再スタート</t>
    </r>
  </si>
  <si>
    <r>
      <rPr>
        <rFont val="Noto Sans CJK SC"/>
        <color theme="1"/>
        <sz val="10.0"/>
      </rPr>
      <t>中</t>
    </r>
    <r>
      <rPr>
        <rFont val="Arial"/>
        <color theme="1"/>
        <sz val="10.0"/>
      </rPr>
      <t>1</t>
    </r>
  </si>
  <si>
    <t>グラフを手で書く練習。式→グラフ→式の変換を繰り返す</t>
  </si>
  <si>
    <r>
      <rPr>
        <rFont val="Noto Sans CJK SC"/>
        <color theme="1"/>
        <sz val="10.0"/>
      </rPr>
      <t>中</t>
    </r>
    <r>
      <rPr>
        <rFont val="Arial"/>
        <color theme="1"/>
        <sz val="10.0"/>
      </rPr>
      <t>1</t>
    </r>
  </si>
  <si>
    <t>面積・体積の公式を紙に書き出してから問題を解く</t>
  </si>
  <si>
    <r>
      <rPr>
        <rFont val="Noto Sans CJK SC"/>
        <color theme="1"/>
        <sz val="10.0"/>
      </rPr>
      <t>中</t>
    </r>
    <r>
      <rPr>
        <rFont val="Arial"/>
        <color theme="1"/>
        <sz val="10.0"/>
      </rPr>
      <t>1</t>
    </r>
  </si>
  <si>
    <t>平均・中央値・最頻値を実際のデータで計算練習</t>
  </si>
  <si>
    <r>
      <rPr>
        <rFont val="Noto Sans CJK SC"/>
        <color theme="1"/>
        <sz val="10.0"/>
      </rPr>
      <t>中</t>
    </r>
    <r>
      <rPr>
        <rFont val="Arial"/>
        <color theme="1"/>
        <sz val="10.0"/>
      </rPr>
      <t>2</t>
    </r>
  </si>
  <si>
    <r>
      <rPr>
        <rFont val="Noto Sans CJK SC"/>
        <color rgb="FF333333"/>
        <sz val="9.0"/>
      </rPr>
      <t>教科書の例題に戻り、公式を見ずに解く練習を毎日</t>
    </r>
    <r>
      <rPr>
        <rFont val="Arial"/>
        <color rgb="FF333333"/>
        <sz val="9.0"/>
      </rPr>
      <t>5</t>
    </r>
    <r>
      <rPr>
        <rFont val="Noto Sans CJK SC"/>
        <color rgb="FF333333"/>
        <sz val="9.0"/>
      </rPr>
      <t>問</t>
    </r>
  </si>
  <si>
    <r>
      <rPr>
        <rFont val="Noto Sans CJK SC"/>
        <color theme="1"/>
        <sz val="10.0"/>
      </rPr>
      <t>中</t>
    </r>
    <r>
      <rPr>
        <rFont val="Arial"/>
        <color theme="1"/>
        <sz val="10.0"/>
      </rPr>
      <t>2</t>
    </r>
  </si>
  <si>
    <t>変化の割合と切片を確実に求める練習。グラフと式を対応させる</t>
  </si>
  <si>
    <r>
      <rPr>
        <rFont val="Noto Sans CJK SC"/>
        <color theme="1"/>
        <sz val="10.0"/>
      </rPr>
      <t>中</t>
    </r>
    <r>
      <rPr>
        <rFont val="Arial"/>
        <color theme="1"/>
        <sz val="10.0"/>
      </rPr>
      <t>2</t>
    </r>
  </si>
  <si>
    <r>
      <rPr>
        <rFont val="Noto Sans CJK SC"/>
        <color theme="1"/>
        <sz val="10.0"/>
      </rPr>
      <t>中</t>
    </r>
    <r>
      <rPr>
        <rFont val="Arial"/>
        <color theme="1"/>
        <sz val="10.0"/>
      </rPr>
      <t>2</t>
    </r>
  </si>
  <si>
    <r>
      <rPr>
        <rFont val="Noto Sans CJK SC"/>
        <color theme="1"/>
        <sz val="10.0"/>
      </rPr>
      <t>中</t>
    </r>
    <r>
      <rPr>
        <rFont val="Arial"/>
        <color theme="1"/>
        <sz val="10.0"/>
      </rPr>
      <t>3</t>
    </r>
  </si>
  <si>
    <r>
      <rPr>
        <rFont val="Noto Sans CJK SC"/>
        <color rgb="FF333333"/>
        <sz val="9.0"/>
      </rPr>
      <t>教科書の例題に戻り、公式を見ずに解く練習を毎日</t>
    </r>
    <r>
      <rPr>
        <rFont val="Arial"/>
        <color rgb="FF333333"/>
        <sz val="9.0"/>
      </rPr>
      <t>5</t>
    </r>
    <r>
      <rPr>
        <rFont val="Noto Sans CJK SC"/>
        <color rgb="FF333333"/>
        <sz val="9.0"/>
      </rPr>
      <t>問</t>
    </r>
  </si>
  <si>
    <r>
      <rPr>
        <rFont val="Noto Sans CJK SC"/>
        <color theme="1"/>
        <sz val="10.0"/>
      </rPr>
      <t>中</t>
    </r>
    <r>
      <rPr>
        <rFont val="Arial"/>
        <color theme="1"/>
        <sz val="10.0"/>
      </rPr>
      <t>3</t>
    </r>
  </si>
  <si>
    <r>
      <rPr>
        <rFont val="Noto Sans CJK SC"/>
        <color rgb="FF333333"/>
        <sz val="9.0"/>
      </rPr>
      <t>文章題の「求めるものを</t>
    </r>
    <r>
      <rPr>
        <rFont val="Arial"/>
        <color rgb="FF333333"/>
        <sz val="9.0"/>
      </rPr>
      <t>x</t>
    </r>
    <r>
      <rPr>
        <rFont val="Noto Sans CJK SC"/>
        <color rgb="FF333333"/>
        <sz val="9.0"/>
      </rPr>
      <t>とおく」練習から再スタート</t>
    </r>
  </si>
  <si>
    <r>
      <rPr>
        <rFont val="Noto Sans CJK SC"/>
        <color theme="1"/>
        <sz val="10.0"/>
      </rPr>
      <t>中</t>
    </r>
    <r>
      <rPr>
        <rFont val="Arial"/>
        <color theme="1"/>
        <sz val="10.0"/>
      </rPr>
      <t>3</t>
    </r>
  </si>
  <si>
    <r>
      <rPr>
        <rFont val="Noto Sans CJK SC"/>
        <color theme="1"/>
        <sz val="10.0"/>
      </rPr>
      <t>中</t>
    </r>
    <r>
      <rPr>
        <rFont val="Arial"/>
        <color theme="1"/>
        <sz val="10.0"/>
      </rPr>
      <t>3</t>
    </r>
  </si>
  <si>
    <r>
      <rPr>
        <rFont val="Noto Sans CJK SC"/>
        <color theme="1"/>
        <sz val="10.0"/>
      </rPr>
      <t>中</t>
    </r>
    <r>
      <rPr>
        <rFont val="Arial"/>
        <color theme="1"/>
        <sz val="10.0"/>
      </rPr>
      <t>3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</si>
</sst>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2">
    <font>
      <sz val="11.0"/>
      <color theme="1"/>
      <name val="Calibri"/>
      <scheme val="minor"/>
    </font>
    <font>
      <b/>
      <sz val="16.0"/>
      <color rgb="FFFFFFFF"/>
      <name val="Noto Sans"/>
    </font>
    <font/>
    <font>
      <sz val="11.0"/>
      <color rgb="FF555555"/>
      <name val="Noto Sans"/>
    </font>
    <font>
      <b/>
      <sz val="14.0"/>
      <color rgb="FFFFFFFF"/>
      <name val="Noto Sans"/>
    </font>
    <font>
      <b/>
      <sz val="11.0"/>
      <color rgb="FFFFFFFF"/>
      <name val="Arial"/>
    </font>
    <font>
      <b/>
      <sz val="11.0"/>
      <color rgb="FF1E88E5"/>
      <name val="Noto Sans"/>
    </font>
    <font>
      <sz val="10.0"/>
      <color rgb="FF333333"/>
      <name val="Noto Sans"/>
    </font>
    <font>
      <b/>
      <sz val="11.0"/>
      <color rgb="FF43A047"/>
      <name val="Noto Sans"/>
    </font>
    <font>
      <b/>
      <sz val="11.0"/>
      <color rgb="FFFB8C00"/>
      <name val="Noto Sans"/>
    </font>
    <font>
      <b/>
      <sz val="13.0"/>
      <color rgb="FFFFFFFF"/>
      <name val="Noto Sans"/>
    </font>
    <font>
      <b/>
      <sz val="11.0"/>
      <color rgb="FF27AE60"/>
      <name val="Noto Sans"/>
    </font>
    <font>
      <b/>
      <sz val="11.0"/>
      <color rgb="FFF39C12"/>
      <name val="Noto Sans"/>
    </font>
    <font>
      <b/>
      <sz val="11.0"/>
      <color rgb="FFE74C3C"/>
      <name val="Arial"/>
    </font>
    <font>
      <b/>
      <sz val="11.0"/>
      <color rgb="FF95A5A6"/>
      <name val="Noto Sans"/>
    </font>
    <font>
      <b/>
      <sz val="14.0"/>
      <color rgb="FFFFFFFF"/>
      <name val="Arial"/>
    </font>
    <font>
      <b/>
      <sz val="10.0"/>
      <color rgb="FFFFFFFF"/>
      <name val="Noto Sans"/>
    </font>
    <font>
      <b/>
      <sz val="10.0"/>
      <color rgb="FF1E88E5"/>
      <name val="Noto Sans"/>
    </font>
    <font>
      <sz val="10.0"/>
      <color rgb="FF444444"/>
      <name val="Noto Sans"/>
    </font>
    <font>
      <sz val="10.0"/>
      <color rgb="FF222222"/>
      <name val="Noto Sans"/>
    </font>
    <font>
      <b/>
      <sz val="12.0"/>
      <color theme="1"/>
      <name val="Arial"/>
    </font>
    <font>
      <sz val="9.0"/>
      <color rgb="FF666666"/>
      <name val="Arial"/>
    </font>
    <font>
      <b/>
      <sz val="10.0"/>
      <color rgb="FF43A047"/>
      <name val="Noto Sans"/>
    </font>
    <font>
      <b/>
      <sz val="10.0"/>
      <color rgb="FFFB8C00"/>
      <name val="Noto Sans"/>
    </font>
    <font>
      <sz val="10.0"/>
      <color rgb="FF555555"/>
      <name val="Arial"/>
    </font>
    <font>
      <b/>
      <sz val="10.0"/>
      <color rgb="FFFFFFFF"/>
      <name val="Arial"/>
    </font>
    <font>
      <sz val="10.0"/>
      <color rgb="FFFFFFFF"/>
      <name val="Arial"/>
    </font>
    <font>
      <sz val="10.0"/>
      <color rgb="FF333333"/>
      <name val="Arial"/>
    </font>
    <font>
      <sz val="10.0"/>
      <color rgb="FF555555"/>
      <name val="Noto Sans"/>
    </font>
    <font>
      <sz val="10.0"/>
      <color theme="1"/>
      <name val="Noto Sans"/>
    </font>
    <font>
      <sz val="10.0"/>
      <color theme="1"/>
      <name val="Arial"/>
    </font>
    <font>
      <sz val="9.0"/>
      <color rgb="FF333333"/>
      <name val="Noto Sans"/>
    </font>
  </fonts>
  <fills count="24">
    <fill>
      <patternFill patternType="none"/>
    </fill>
    <fill>
      <patternFill patternType="lightGray"/>
    </fill>
    <fill>
      <patternFill patternType="solid">
        <fgColor rgb="FF2E4057"/>
        <bgColor rgb="FF2E4057"/>
      </patternFill>
    </fill>
    <fill>
      <patternFill patternType="solid">
        <fgColor rgb="FFF5F5F5"/>
        <bgColor rgb="FFF5F5F5"/>
      </patternFill>
    </fill>
    <fill>
      <patternFill patternType="solid">
        <fgColor rgb="FF1E88E5"/>
        <bgColor rgb="FF1E88E5"/>
      </patternFill>
    </fill>
    <fill>
      <patternFill patternType="solid">
        <fgColor rgb="FFE3F2FD"/>
        <bgColor rgb="FFE3F2FD"/>
      </patternFill>
    </fill>
    <fill>
      <patternFill patternType="solid">
        <fgColor rgb="FF43A047"/>
        <bgColor rgb="FF43A047"/>
      </patternFill>
    </fill>
    <fill>
      <patternFill patternType="solid">
        <fgColor rgb="FFE8F5E9"/>
        <bgColor rgb="FFE8F5E9"/>
      </patternFill>
    </fill>
    <fill>
      <patternFill patternType="solid">
        <fgColor rgb="FFFB8C00"/>
        <bgColor rgb="FFFB8C00"/>
      </patternFill>
    </fill>
    <fill>
      <patternFill patternType="solid">
        <fgColor rgb="FFFFF3E0"/>
        <bgColor rgb="FFFFF3E0"/>
      </patternFill>
    </fill>
    <fill>
      <patternFill patternType="solid">
        <fgColor rgb="FF546E7A"/>
        <bgColor rgb="FF546E7A"/>
      </patternFill>
    </fill>
    <fill>
      <patternFill patternType="solid">
        <fgColor rgb="FFE8F8F0"/>
        <bgColor rgb="FFE8F8F0"/>
      </patternFill>
    </fill>
    <fill>
      <patternFill patternType="solid">
        <fgColor rgb="FFFEF9E7"/>
        <bgColor rgb="FFFEF9E7"/>
      </patternFill>
    </fill>
    <fill>
      <patternFill patternType="solid">
        <fgColor rgb="FFFDEDEC"/>
        <bgColor rgb="FFFDEDEC"/>
      </patternFill>
    </fill>
    <fill>
      <patternFill patternType="solid">
        <fgColor rgb="FFF8F9FA"/>
        <bgColor rgb="FFF8F9FA"/>
      </patternFill>
    </fill>
    <fill>
      <patternFill patternType="solid">
        <fgColor rgb="FF1565C0"/>
        <bgColor rgb="FF1565C0"/>
      </patternFill>
    </fill>
    <fill>
      <patternFill patternType="solid">
        <fgColor rgb="FF2E7D32"/>
        <bgColor rgb="FF2E7D32"/>
      </patternFill>
    </fill>
    <fill>
      <patternFill patternType="solid">
        <fgColor rgb="FF1B5E20"/>
        <bgColor rgb="FF1B5E20"/>
      </patternFill>
    </fill>
    <fill>
      <patternFill patternType="solid">
        <fgColor rgb="FFEBF5FB"/>
        <bgColor rgb="FFEBF5FB"/>
      </patternFill>
    </fill>
    <fill>
      <patternFill patternType="solid">
        <fgColor rgb="FFF1F8E9"/>
        <bgColor rgb="FFF1F8E9"/>
      </patternFill>
    </fill>
    <fill>
      <patternFill patternType="solid">
        <fgColor rgb="FFFBE9E7"/>
        <bgColor rgb="FFFBE9E7"/>
      </patternFill>
    </fill>
    <fill>
      <patternFill patternType="solid">
        <fgColor rgb="FF6A1B9A"/>
        <bgColor rgb="FF6A1B9A"/>
      </patternFill>
    </fill>
    <fill>
      <patternFill patternType="solid">
        <fgColor rgb="FF4A148C"/>
        <bgColor rgb="FF4A148C"/>
      </patternFill>
    </fill>
    <fill>
      <patternFill patternType="solid">
        <fgColor rgb="FFFFF8E1"/>
        <bgColor rgb="FFFFF8E1"/>
      </patternFill>
    </fill>
  </fills>
  <borders count="9">
    <border/>
    <border>
      <left/>
      <top/>
      <bottom/>
    </border>
    <border>
      <top/>
      <bottom/>
    </border>
    <border>
      <right/>
      <top/>
      <bottom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top style="thin">
        <color rgb="FFCCCCCC"/>
      </top>
      <bottom style="thin">
        <color rgb="FFCCCCCC"/>
      </bottom>
    </border>
    <border>
      <right/>
      <top style="thin">
        <color rgb="FFCCCCCC"/>
      </top>
      <bottom style="thin">
        <color rgb="FFCCCCCC"/>
      </bottom>
    </border>
    <border>
      <top style="thin">
        <color rgb="FFCCCCCC"/>
      </top>
      <bottom style="thin">
        <color rgb="FFCCCCCC"/>
      </bottom>
    </border>
    <border>
      <right style="thin">
        <color rgb="FFCCCCCC"/>
      </right>
      <top style="thin">
        <color rgb="FFCCCCCC"/>
      </top>
      <bottom style="thin">
        <color rgb="FFCCCCCC"/>
      </bottom>
    </border>
  </borders>
  <cellStyleXfs count="1">
    <xf borderId="0" fillId="0" fontId="0" numFmtId="0" applyAlignment="1" applyFont="1"/>
  </cellStyleXfs>
  <cellXfs count="70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1" fillId="3" fontId="3" numFmtId="0" xfId="0" applyAlignment="1" applyBorder="1" applyFill="1" applyFont="1">
      <alignment horizontal="center" readingOrder="0" shrinkToFit="0" vertical="center" wrapText="1"/>
    </xf>
    <xf borderId="1" fillId="2" fontId="4" numFmtId="0" xfId="0" applyAlignment="1" applyBorder="1" applyFont="1">
      <alignment horizontal="left" shrinkToFit="0" vertical="center" wrapText="1"/>
    </xf>
    <xf borderId="4" fillId="4" fontId="5" numFmtId="0" xfId="0" applyAlignment="1" applyBorder="1" applyFill="1" applyFont="1">
      <alignment horizontal="center" shrinkToFit="0" vertical="center" wrapText="1"/>
    </xf>
    <xf borderId="5" fillId="5" fontId="6" numFmtId="0" xfId="0" applyAlignment="1" applyBorder="1" applyFill="1" applyFont="1">
      <alignment horizontal="left" shrinkToFit="0" vertical="center" wrapText="1"/>
    </xf>
    <xf borderId="6" fillId="0" fontId="2" numFmtId="0" xfId="0" applyBorder="1" applyFont="1"/>
    <xf borderId="5" fillId="5" fontId="7" numFmtId="0" xfId="0" applyAlignment="1" applyBorder="1" applyFont="1">
      <alignment horizontal="left" shrinkToFit="0" vertical="center" wrapText="1"/>
    </xf>
    <xf borderId="7" fillId="0" fontId="2" numFmtId="0" xfId="0" applyBorder="1" applyFont="1"/>
    <xf borderId="4" fillId="6" fontId="5" numFmtId="0" xfId="0" applyAlignment="1" applyBorder="1" applyFill="1" applyFont="1">
      <alignment horizontal="center" shrinkToFit="0" vertical="center" wrapText="1"/>
    </xf>
    <xf borderId="5" fillId="7" fontId="8" numFmtId="0" xfId="0" applyAlignment="1" applyBorder="1" applyFill="1" applyFont="1">
      <alignment horizontal="left" shrinkToFit="0" vertical="center" wrapText="1"/>
    </xf>
    <xf borderId="5" fillId="7" fontId="7" numFmtId="0" xfId="0" applyAlignment="1" applyBorder="1" applyFont="1">
      <alignment horizontal="left" shrinkToFit="0" vertical="center" wrapText="1"/>
    </xf>
    <xf borderId="4" fillId="8" fontId="5" numFmtId="0" xfId="0" applyAlignment="1" applyBorder="1" applyFill="1" applyFont="1">
      <alignment horizontal="center" shrinkToFit="0" vertical="center" wrapText="1"/>
    </xf>
    <xf borderId="5" fillId="9" fontId="9" numFmtId="0" xfId="0" applyAlignment="1" applyBorder="1" applyFill="1" applyFont="1">
      <alignment horizontal="left" shrinkToFit="0" vertical="center" wrapText="1"/>
    </xf>
    <xf borderId="5" fillId="9" fontId="7" numFmtId="0" xfId="0" applyAlignment="1" applyBorder="1" applyFont="1">
      <alignment horizontal="left" shrinkToFit="0" vertical="center" wrapText="1"/>
    </xf>
    <xf borderId="1" fillId="10" fontId="10" numFmtId="0" xfId="0" applyAlignment="1" applyBorder="1" applyFill="1" applyFont="1">
      <alignment horizontal="left" shrinkToFit="0" vertical="center" wrapText="1"/>
    </xf>
    <xf borderId="5" fillId="11" fontId="11" numFmtId="0" xfId="0" applyAlignment="1" applyBorder="1" applyFill="1" applyFont="1">
      <alignment horizontal="center" shrinkToFit="0" vertical="center" wrapText="1"/>
    </xf>
    <xf borderId="5" fillId="11" fontId="7" numFmtId="0" xfId="0" applyAlignment="1" applyBorder="1" applyFont="1">
      <alignment horizontal="left" shrinkToFit="0" vertical="center" wrapText="1"/>
    </xf>
    <xf borderId="5" fillId="12" fontId="12" numFmtId="0" xfId="0" applyAlignment="1" applyBorder="1" applyFill="1" applyFont="1">
      <alignment horizontal="center" shrinkToFit="0" vertical="center" wrapText="1"/>
    </xf>
    <xf borderId="5" fillId="12" fontId="7" numFmtId="0" xfId="0" applyAlignment="1" applyBorder="1" applyFont="1">
      <alignment horizontal="left" shrinkToFit="0" vertical="center" wrapText="1"/>
    </xf>
    <xf borderId="5" fillId="13" fontId="13" numFmtId="0" xfId="0" applyAlignment="1" applyBorder="1" applyFill="1" applyFont="1">
      <alignment horizontal="center" shrinkToFit="0" vertical="center" wrapText="1"/>
    </xf>
    <xf borderId="5" fillId="13" fontId="7" numFmtId="0" xfId="0" applyAlignment="1" applyBorder="1" applyFont="1">
      <alignment horizontal="left" shrinkToFit="0" vertical="center" wrapText="1"/>
    </xf>
    <xf borderId="5" fillId="14" fontId="14" numFmtId="0" xfId="0" applyAlignment="1" applyBorder="1" applyFill="1" applyFont="1">
      <alignment horizontal="center" shrinkToFit="0" vertical="center" wrapText="1"/>
    </xf>
    <xf borderId="5" fillId="14" fontId="7" numFmtId="0" xfId="0" applyAlignment="1" applyBorder="1" applyFont="1">
      <alignment horizontal="left" shrinkToFit="0" vertical="center" wrapText="1"/>
    </xf>
    <xf borderId="1" fillId="4" fontId="15" numFmtId="0" xfId="0" applyAlignment="1" applyBorder="1" applyFont="1">
      <alignment horizontal="center" readingOrder="0" shrinkToFit="0" vertical="center" wrapText="1"/>
    </xf>
    <xf borderId="4" fillId="15" fontId="16" numFmtId="0" xfId="0" applyAlignment="1" applyBorder="1" applyFill="1" applyFont="1">
      <alignment horizontal="center" shrinkToFit="0" vertical="center" wrapText="1"/>
    </xf>
    <xf borderId="5" fillId="15" fontId="16" numFmtId="0" xfId="0" applyAlignment="1" applyBorder="1" applyFont="1">
      <alignment horizontal="center" shrinkToFit="0" vertical="center" wrapText="1"/>
    </xf>
    <xf borderId="8" fillId="0" fontId="2" numFmtId="0" xfId="0" applyBorder="1" applyFont="1"/>
    <xf borderId="4" fillId="5" fontId="17" numFmtId="0" xfId="0" applyAlignment="1" applyBorder="1" applyFont="1">
      <alignment horizontal="center" shrinkToFit="0" vertical="center" wrapText="1"/>
    </xf>
    <xf borderId="4" fillId="5" fontId="18" numFmtId="0" xfId="0" applyAlignment="1" applyBorder="1" applyFont="1">
      <alignment horizontal="center" shrinkToFit="0" vertical="center" wrapText="1"/>
    </xf>
    <xf borderId="4" fillId="5" fontId="19" numFmtId="0" xfId="0" applyAlignment="1" applyBorder="1" applyFont="1">
      <alignment horizontal="left" shrinkToFit="0" vertical="center" wrapText="1"/>
    </xf>
    <xf borderId="4" fillId="5" fontId="20" numFmtId="0" xfId="0" applyAlignment="1" applyBorder="1" applyFont="1">
      <alignment horizontal="center" readingOrder="0" shrinkToFit="0" vertical="center" wrapText="1"/>
    </xf>
    <xf borderId="5" fillId="5" fontId="21" numFmtId="0" xfId="0" applyAlignment="1" applyBorder="1" applyFont="1">
      <alignment horizontal="left" shrinkToFit="0" vertical="center" wrapText="1"/>
    </xf>
    <xf borderId="4" fillId="7" fontId="22" numFmtId="0" xfId="0" applyAlignment="1" applyBorder="1" applyFont="1">
      <alignment horizontal="center" shrinkToFit="0" vertical="center" wrapText="1"/>
    </xf>
    <xf borderId="4" fillId="7" fontId="18" numFmtId="0" xfId="0" applyAlignment="1" applyBorder="1" applyFont="1">
      <alignment horizontal="center" shrinkToFit="0" vertical="center" wrapText="1"/>
    </xf>
    <xf borderId="4" fillId="7" fontId="19" numFmtId="0" xfId="0" applyAlignment="1" applyBorder="1" applyFont="1">
      <alignment horizontal="left" shrinkToFit="0" vertical="center" wrapText="1"/>
    </xf>
    <xf borderId="4" fillId="7" fontId="20" numFmtId="0" xfId="0" applyAlignment="1" applyBorder="1" applyFont="1">
      <alignment horizontal="center" readingOrder="0" shrinkToFit="0" vertical="center" wrapText="1"/>
    </xf>
    <xf borderId="5" fillId="7" fontId="21" numFmtId="0" xfId="0" applyAlignment="1" applyBorder="1" applyFont="1">
      <alignment horizontal="left" shrinkToFit="0" vertical="center" wrapText="1"/>
    </xf>
    <xf borderId="4" fillId="9" fontId="23" numFmtId="0" xfId="0" applyAlignment="1" applyBorder="1" applyFont="1">
      <alignment horizontal="center" shrinkToFit="0" vertical="center" wrapText="1"/>
    </xf>
    <xf borderId="4" fillId="9" fontId="18" numFmtId="0" xfId="0" applyAlignment="1" applyBorder="1" applyFont="1">
      <alignment horizontal="center" shrinkToFit="0" vertical="center" wrapText="1"/>
    </xf>
    <xf borderId="4" fillId="9" fontId="19" numFmtId="0" xfId="0" applyAlignment="1" applyBorder="1" applyFont="1">
      <alignment horizontal="left" shrinkToFit="0" vertical="center" wrapText="1"/>
    </xf>
    <xf borderId="4" fillId="9" fontId="20" numFmtId="0" xfId="0" applyAlignment="1" applyBorder="1" applyFont="1">
      <alignment horizontal="center" shrinkToFit="0" vertical="center" wrapText="1"/>
    </xf>
    <xf borderId="5" fillId="9" fontId="21" numFmtId="0" xfId="0" applyAlignment="1" applyBorder="1" applyFont="1">
      <alignment horizontal="left" shrinkToFit="0" vertical="center" wrapText="1"/>
    </xf>
    <xf borderId="1" fillId="16" fontId="4" numFmtId="0" xfId="0" applyAlignment="1" applyBorder="1" applyFill="1" applyFont="1">
      <alignment horizontal="center" shrinkToFit="0" vertical="center" wrapText="1"/>
    </xf>
    <xf borderId="1" fillId="3" fontId="24" numFmtId="0" xfId="0" applyAlignment="1" applyBorder="1" applyFont="1">
      <alignment horizontal="center" readingOrder="0" shrinkToFit="0" vertical="center" wrapText="1"/>
    </xf>
    <xf borderId="4" fillId="17" fontId="16" numFmtId="0" xfId="0" applyAlignment="1" applyBorder="1" applyFill="1" applyFont="1">
      <alignment horizontal="center" shrinkToFit="0" vertical="center" wrapText="1"/>
    </xf>
    <xf borderId="4" fillId="17" fontId="25" numFmtId="0" xfId="0" applyAlignment="1" applyBorder="1" applyFont="1">
      <alignment horizontal="center" readingOrder="0" shrinkToFit="0" vertical="center" wrapText="1"/>
    </xf>
    <xf borderId="4" fillId="4" fontId="16" numFmtId="0" xfId="0" applyAlignment="1" applyBorder="1" applyFont="1">
      <alignment horizontal="center" shrinkToFit="0" vertical="center" wrapText="1"/>
    </xf>
    <xf borderId="4" fillId="4" fontId="26" numFmtId="0" xfId="0" applyAlignment="1" applyBorder="1" applyFont="1">
      <alignment horizontal="center" shrinkToFit="0" vertical="center" wrapText="1"/>
    </xf>
    <xf borderId="4" fillId="4" fontId="25" numFmtId="9" xfId="0" applyAlignment="1" applyBorder="1" applyFont="1" applyNumberFormat="1">
      <alignment horizontal="center" shrinkToFit="0" vertical="center" wrapText="1"/>
    </xf>
    <xf borderId="4" fillId="18" fontId="7" numFmtId="0" xfId="0" applyAlignment="1" applyBorder="1" applyFill="1" applyFont="1">
      <alignment horizontal="center" shrinkToFit="0" vertical="center" wrapText="1"/>
    </xf>
    <xf borderId="4" fillId="18" fontId="27" numFmtId="9" xfId="0" applyAlignment="1" applyBorder="1" applyFont="1" applyNumberFormat="1">
      <alignment horizontal="center" shrinkToFit="0" vertical="center" wrapText="1"/>
    </xf>
    <xf borderId="4" fillId="6" fontId="16" numFmtId="0" xfId="0" applyAlignment="1" applyBorder="1" applyFont="1">
      <alignment horizontal="center" shrinkToFit="0" vertical="center" wrapText="1"/>
    </xf>
    <xf borderId="4" fillId="6" fontId="26" numFmtId="0" xfId="0" applyAlignment="1" applyBorder="1" applyFont="1">
      <alignment horizontal="center" shrinkToFit="0" vertical="center" wrapText="1"/>
    </xf>
    <xf borderId="4" fillId="6" fontId="25" numFmtId="9" xfId="0" applyAlignment="1" applyBorder="1" applyFont="1" applyNumberFormat="1">
      <alignment horizontal="center" shrinkToFit="0" vertical="center" wrapText="1"/>
    </xf>
    <xf borderId="4" fillId="19" fontId="7" numFmtId="0" xfId="0" applyAlignment="1" applyBorder="1" applyFill="1" applyFont="1">
      <alignment horizontal="center" shrinkToFit="0" vertical="center" wrapText="1"/>
    </xf>
    <xf borderId="4" fillId="19" fontId="27" numFmtId="9" xfId="0" applyAlignment="1" applyBorder="1" applyFont="1" applyNumberFormat="1">
      <alignment horizontal="center" shrinkToFit="0" vertical="center" wrapText="1"/>
    </xf>
    <xf borderId="4" fillId="8" fontId="16" numFmtId="0" xfId="0" applyAlignment="1" applyBorder="1" applyFont="1">
      <alignment horizontal="center" shrinkToFit="0" vertical="center" wrapText="1"/>
    </xf>
    <xf borderId="4" fillId="8" fontId="26" numFmtId="0" xfId="0" applyAlignment="1" applyBorder="1" applyFont="1">
      <alignment horizontal="center" shrinkToFit="0" vertical="center" wrapText="1"/>
    </xf>
    <xf borderId="4" fillId="8" fontId="25" numFmtId="9" xfId="0" applyAlignment="1" applyBorder="1" applyFont="1" applyNumberFormat="1">
      <alignment horizontal="center" shrinkToFit="0" vertical="center" wrapText="1"/>
    </xf>
    <xf borderId="4" fillId="20" fontId="7" numFmtId="0" xfId="0" applyAlignment="1" applyBorder="1" applyFill="1" applyFont="1">
      <alignment horizontal="center" shrinkToFit="0" vertical="center" wrapText="1"/>
    </xf>
    <xf borderId="4" fillId="20" fontId="27" numFmtId="9" xfId="0" applyAlignment="1" applyBorder="1" applyFont="1" applyNumberFormat="1">
      <alignment horizontal="center" shrinkToFit="0" vertical="center" wrapText="1"/>
    </xf>
    <xf borderId="1" fillId="21" fontId="4" numFmtId="0" xfId="0" applyAlignment="1" applyBorder="1" applyFill="1" applyFont="1">
      <alignment horizontal="center" shrinkToFit="0" vertical="center" wrapText="1"/>
    </xf>
    <xf borderId="1" fillId="3" fontId="28" numFmtId="0" xfId="0" applyAlignment="1" applyBorder="1" applyFont="1">
      <alignment horizontal="center" shrinkToFit="0" vertical="center" wrapText="1"/>
    </xf>
    <xf borderId="4" fillId="22" fontId="16" numFmtId="0" xfId="0" applyAlignment="1" applyBorder="1" applyFill="1" applyFont="1">
      <alignment horizontal="center" shrinkToFit="0" vertical="center" wrapText="1"/>
    </xf>
    <xf borderId="4" fillId="23" fontId="29" numFmtId="0" xfId="0" applyAlignment="1" applyBorder="1" applyFill="1" applyFont="1">
      <alignment horizontal="center" shrinkToFit="0" vertical="center" wrapText="1"/>
    </xf>
    <xf borderId="4" fillId="23" fontId="30" numFmtId="9" xfId="0" applyAlignment="1" applyBorder="1" applyFont="1" applyNumberFormat="1">
      <alignment horizontal="center" shrinkToFit="0" vertical="center" wrapText="1"/>
    </xf>
    <xf borderId="4" fillId="23" fontId="31" numFmtId="0" xfId="0" applyAlignment="1" applyBorder="1" applyFont="1">
      <alignment horizontal="left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2.0"/>
    <col customWidth="1" min="2" max="2" width="20.0"/>
    <col customWidth="1" min="3" max="3" width="16.0"/>
    <col customWidth="1" min="4" max="6" width="18.0"/>
    <col customWidth="1" min="7" max="26" width="8.71"/>
  </cols>
  <sheetData>
    <row r="1" ht="39.75" customHeight="1">
      <c r="A1" s="1" t="s">
        <v>0</v>
      </c>
      <c r="B1" s="2"/>
      <c r="C1" s="2"/>
      <c r="D1" s="2"/>
      <c r="E1" s="2"/>
      <c r="F1" s="3"/>
    </row>
    <row r="2" ht="27.75" customHeight="1">
      <c r="A2" s="4" t="s">
        <v>1</v>
      </c>
      <c r="B2" s="2"/>
      <c r="C2" s="2"/>
      <c r="D2" s="2"/>
      <c r="E2" s="2"/>
      <c r="F2" s="3"/>
    </row>
    <row r="3" ht="12.0" customHeight="1"/>
    <row r="4" ht="31.5" customHeight="1">
      <c r="A4" s="5" t="s">
        <v>2</v>
      </c>
      <c r="B4" s="2"/>
      <c r="C4" s="2"/>
      <c r="D4" s="2"/>
      <c r="E4" s="2"/>
      <c r="F4" s="3"/>
    </row>
    <row r="5" ht="43.5" customHeight="1">
      <c r="A5" s="6" t="s">
        <v>3</v>
      </c>
      <c r="B5" s="7" t="s">
        <v>4</v>
      </c>
      <c r="C5" s="8"/>
      <c r="D5" s="9" t="s">
        <v>5</v>
      </c>
      <c r="E5" s="10"/>
      <c r="F5" s="8"/>
    </row>
    <row r="6" ht="43.5" customHeight="1">
      <c r="A6" s="11" t="s">
        <v>6</v>
      </c>
      <c r="B6" s="12" t="s">
        <v>7</v>
      </c>
      <c r="C6" s="8"/>
      <c r="D6" s="13" t="s">
        <v>8</v>
      </c>
      <c r="E6" s="10"/>
      <c r="F6" s="8"/>
    </row>
    <row r="7" ht="43.5" customHeight="1">
      <c r="A7" s="14" t="s">
        <v>9</v>
      </c>
      <c r="B7" s="15" t="s">
        <v>10</v>
      </c>
      <c r="C7" s="8"/>
      <c r="D7" s="16" t="s">
        <v>11</v>
      </c>
      <c r="E7" s="10"/>
      <c r="F7" s="8"/>
    </row>
    <row r="9" ht="12.0" customHeight="1"/>
    <row r="10" ht="30.0" customHeight="1">
      <c r="A10" s="17" t="s">
        <v>12</v>
      </c>
      <c r="B10" s="2"/>
      <c r="C10" s="2"/>
      <c r="D10" s="2"/>
      <c r="E10" s="2"/>
      <c r="F10" s="3"/>
    </row>
    <row r="11" ht="36.0" customHeight="1">
      <c r="A11" s="18" t="s">
        <v>13</v>
      </c>
      <c r="B11" s="8"/>
      <c r="C11" s="19" t="s">
        <v>14</v>
      </c>
      <c r="D11" s="10"/>
      <c r="E11" s="10"/>
      <c r="F11" s="8"/>
    </row>
    <row r="12" ht="36.0" customHeight="1">
      <c r="A12" s="20" t="s">
        <v>15</v>
      </c>
      <c r="B12" s="8"/>
      <c r="C12" s="21" t="s">
        <v>16</v>
      </c>
      <c r="D12" s="10"/>
      <c r="E12" s="10"/>
      <c r="F12" s="8"/>
    </row>
    <row r="13" ht="36.0" customHeight="1">
      <c r="A13" s="22" t="s">
        <v>17</v>
      </c>
      <c r="B13" s="8"/>
      <c r="C13" s="23" t="s">
        <v>18</v>
      </c>
      <c r="D13" s="10"/>
      <c r="E13" s="10"/>
      <c r="F13" s="8"/>
    </row>
    <row r="14" ht="36.0" customHeight="1">
      <c r="A14" s="24" t="s">
        <v>19</v>
      </c>
      <c r="B14" s="8"/>
      <c r="C14" s="25" t="s">
        <v>20</v>
      </c>
      <c r="D14" s="10"/>
      <c r="E14" s="10"/>
      <c r="F14" s="8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8">
    <mergeCell ref="A1:F1"/>
    <mergeCell ref="A2:F2"/>
    <mergeCell ref="A4:F4"/>
    <mergeCell ref="B5:C5"/>
    <mergeCell ref="D5:F5"/>
    <mergeCell ref="B6:C6"/>
    <mergeCell ref="D6:F6"/>
    <mergeCell ref="C14:F14"/>
    <mergeCell ref="A14:B14"/>
    <mergeCell ref="C13:F13"/>
    <mergeCell ref="A13:B13"/>
    <mergeCell ref="B7:C7"/>
    <mergeCell ref="D7:F7"/>
    <mergeCell ref="A10:F10"/>
    <mergeCell ref="C12:F12"/>
    <mergeCell ref="A12:B12"/>
    <mergeCell ref="C11:F11"/>
    <mergeCell ref="A11:B11"/>
  </mergeCells>
  <printOptions/>
  <pageMargins bottom="1.0" footer="0.0" header="0.0" left="0.75" right="0.75" top="1.0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14.0"/>
    <col customWidth="1" min="3" max="3" width="28.0"/>
    <col customWidth="1" min="4" max="4" width="12.0"/>
    <col customWidth="1" min="5" max="5" width="20.0"/>
    <col customWidth="1" min="6" max="7" width="10.0"/>
    <col customWidth="1" min="8" max="26" width="8.71"/>
  </cols>
  <sheetData>
    <row r="1" ht="36.0" customHeight="1">
      <c r="A1" s="26" t="s">
        <v>21</v>
      </c>
      <c r="B1" s="2"/>
      <c r="C1" s="2"/>
      <c r="D1" s="2"/>
      <c r="E1" s="2"/>
      <c r="F1" s="2"/>
      <c r="G1" s="3"/>
    </row>
    <row r="2" ht="36.0" customHeight="1">
      <c r="A2" s="27" t="s">
        <v>22</v>
      </c>
      <c r="B2" s="27" t="s">
        <v>23</v>
      </c>
      <c r="C2" s="27" t="s">
        <v>24</v>
      </c>
      <c r="D2" s="27" t="s">
        <v>25</v>
      </c>
      <c r="E2" s="28" t="s">
        <v>26</v>
      </c>
      <c r="F2" s="10"/>
      <c r="G2" s="29"/>
    </row>
    <row r="3" ht="27.75" customHeight="1">
      <c r="A3" s="30" t="s">
        <v>27</v>
      </c>
      <c r="B3" s="31" t="s">
        <v>28</v>
      </c>
      <c r="C3" s="32" t="s">
        <v>29</v>
      </c>
      <c r="D3" s="33"/>
      <c r="E3" s="34"/>
      <c r="F3" s="10"/>
      <c r="G3" s="29"/>
    </row>
    <row r="4" ht="27.75" customHeight="1">
      <c r="A4" s="30" t="s">
        <v>30</v>
      </c>
      <c r="B4" s="31" t="s">
        <v>28</v>
      </c>
      <c r="C4" s="32" t="s">
        <v>31</v>
      </c>
      <c r="D4" s="33"/>
      <c r="E4" s="34"/>
      <c r="F4" s="10"/>
      <c r="G4" s="29"/>
    </row>
    <row r="5" ht="27.75" customHeight="1">
      <c r="A5" s="30" t="s">
        <v>32</v>
      </c>
      <c r="B5" s="31" t="s">
        <v>33</v>
      </c>
      <c r="C5" s="32" t="s">
        <v>34</v>
      </c>
      <c r="D5" s="33"/>
      <c r="E5" s="34"/>
      <c r="F5" s="10"/>
      <c r="G5" s="29"/>
    </row>
    <row r="6" ht="27.75" customHeight="1">
      <c r="A6" s="30" t="s">
        <v>35</v>
      </c>
      <c r="B6" s="31" t="s">
        <v>33</v>
      </c>
      <c r="C6" s="32" t="s">
        <v>36</v>
      </c>
      <c r="D6" s="33"/>
      <c r="E6" s="34"/>
      <c r="F6" s="10"/>
      <c r="G6" s="29"/>
    </row>
    <row r="7" ht="27.75" customHeight="1">
      <c r="A7" s="30" t="s">
        <v>37</v>
      </c>
      <c r="B7" s="31" t="s">
        <v>38</v>
      </c>
      <c r="C7" s="32" t="s">
        <v>39</v>
      </c>
      <c r="D7" s="33"/>
      <c r="E7" s="34"/>
      <c r="F7" s="10"/>
      <c r="G7" s="29"/>
    </row>
    <row r="8" ht="27.75" customHeight="1">
      <c r="A8" s="30" t="s">
        <v>40</v>
      </c>
      <c r="B8" s="31" t="s">
        <v>38</v>
      </c>
      <c r="C8" s="32" t="s">
        <v>41</v>
      </c>
      <c r="D8" s="33"/>
      <c r="E8" s="34"/>
      <c r="F8" s="10"/>
      <c r="G8" s="29"/>
    </row>
    <row r="9" ht="27.75" customHeight="1">
      <c r="A9" s="30" t="s">
        <v>42</v>
      </c>
      <c r="B9" s="31" t="s">
        <v>43</v>
      </c>
      <c r="C9" s="32" t="s">
        <v>44</v>
      </c>
      <c r="D9" s="33"/>
      <c r="E9" s="34"/>
      <c r="F9" s="10"/>
      <c r="G9" s="29"/>
    </row>
    <row r="10" ht="27.75" customHeight="1">
      <c r="A10" s="30" t="s">
        <v>45</v>
      </c>
      <c r="B10" s="31" t="s">
        <v>43</v>
      </c>
      <c r="C10" s="32" t="s">
        <v>46</v>
      </c>
      <c r="D10" s="33"/>
      <c r="E10" s="34"/>
      <c r="F10" s="10"/>
      <c r="G10" s="29"/>
    </row>
    <row r="11" ht="27.75" customHeight="1">
      <c r="A11" s="30" t="s">
        <v>47</v>
      </c>
      <c r="B11" s="31" t="s">
        <v>48</v>
      </c>
      <c r="C11" s="32" t="s">
        <v>49</v>
      </c>
      <c r="D11" s="33"/>
      <c r="E11" s="34"/>
      <c r="F11" s="10"/>
      <c r="G11" s="29"/>
    </row>
    <row r="12" ht="27.75" customHeight="1">
      <c r="A12" s="35" t="s">
        <v>50</v>
      </c>
      <c r="B12" s="36" t="s">
        <v>28</v>
      </c>
      <c r="C12" s="37" t="s">
        <v>51</v>
      </c>
      <c r="D12" s="38"/>
      <c r="E12" s="39"/>
      <c r="F12" s="10"/>
      <c r="G12" s="29"/>
    </row>
    <row r="13" ht="27.75" customHeight="1">
      <c r="A13" s="35" t="s">
        <v>52</v>
      </c>
      <c r="B13" s="36" t="s">
        <v>28</v>
      </c>
      <c r="C13" s="37" t="s">
        <v>53</v>
      </c>
      <c r="D13" s="38"/>
      <c r="E13" s="39"/>
      <c r="F13" s="10"/>
      <c r="G13" s="29"/>
    </row>
    <row r="14" ht="27.75" customHeight="1">
      <c r="A14" s="35" t="s">
        <v>54</v>
      </c>
      <c r="B14" s="36" t="s">
        <v>28</v>
      </c>
      <c r="C14" s="37" t="s">
        <v>55</v>
      </c>
      <c r="D14" s="38"/>
      <c r="E14" s="39"/>
      <c r="F14" s="10"/>
      <c r="G14" s="29"/>
    </row>
    <row r="15" ht="27.75" customHeight="1">
      <c r="A15" s="35" t="s">
        <v>56</v>
      </c>
      <c r="B15" s="36" t="s">
        <v>57</v>
      </c>
      <c r="C15" s="37" t="s">
        <v>58</v>
      </c>
      <c r="D15" s="38"/>
      <c r="E15" s="39"/>
      <c r="F15" s="10"/>
      <c r="G15" s="29"/>
    </row>
    <row r="16" ht="27.75" customHeight="1">
      <c r="A16" s="35" t="s">
        <v>59</v>
      </c>
      <c r="B16" s="36" t="s">
        <v>57</v>
      </c>
      <c r="C16" s="37" t="s">
        <v>60</v>
      </c>
      <c r="D16" s="38"/>
      <c r="E16" s="39"/>
      <c r="F16" s="10"/>
      <c r="G16" s="29"/>
    </row>
    <row r="17" ht="27.75" customHeight="1">
      <c r="A17" s="35" t="s">
        <v>61</v>
      </c>
      <c r="B17" s="36" t="s">
        <v>43</v>
      </c>
      <c r="C17" s="37" t="s">
        <v>62</v>
      </c>
      <c r="D17" s="38"/>
      <c r="E17" s="39"/>
      <c r="F17" s="10"/>
      <c r="G17" s="29"/>
    </row>
    <row r="18" ht="27.75" customHeight="1">
      <c r="A18" s="35" t="s">
        <v>63</v>
      </c>
      <c r="B18" s="36" t="s">
        <v>43</v>
      </c>
      <c r="C18" s="37" t="s">
        <v>64</v>
      </c>
      <c r="D18" s="38"/>
      <c r="E18" s="39"/>
      <c r="F18" s="10"/>
      <c r="G18" s="29"/>
    </row>
    <row r="19" ht="27.75" customHeight="1">
      <c r="A19" s="35" t="s">
        <v>65</v>
      </c>
      <c r="B19" s="36" t="s">
        <v>43</v>
      </c>
      <c r="C19" s="37" t="s">
        <v>66</v>
      </c>
      <c r="D19" s="38"/>
      <c r="E19" s="39"/>
      <c r="F19" s="10"/>
      <c r="G19" s="29"/>
    </row>
    <row r="20" ht="27.75" customHeight="1">
      <c r="A20" s="35" t="s">
        <v>67</v>
      </c>
      <c r="B20" s="36" t="s">
        <v>48</v>
      </c>
      <c r="C20" s="37" t="s">
        <v>68</v>
      </c>
      <c r="D20" s="38"/>
      <c r="E20" s="39"/>
      <c r="F20" s="10"/>
      <c r="G20" s="29"/>
    </row>
    <row r="21" ht="27.75" customHeight="1">
      <c r="A21" s="40" t="s">
        <v>69</v>
      </c>
      <c r="B21" s="41" t="s">
        <v>28</v>
      </c>
      <c r="C21" s="42" t="s">
        <v>70</v>
      </c>
      <c r="D21" s="43"/>
      <c r="E21" s="44"/>
      <c r="F21" s="10"/>
      <c r="G21" s="29"/>
    </row>
    <row r="22" ht="27.75" customHeight="1">
      <c r="A22" s="40" t="s">
        <v>71</v>
      </c>
      <c r="B22" s="41" t="s">
        <v>28</v>
      </c>
      <c r="C22" s="42" t="s">
        <v>72</v>
      </c>
      <c r="D22" s="43"/>
      <c r="E22" s="44"/>
      <c r="F22" s="10"/>
      <c r="G22" s="29"/>
    </row>
    <row r="23" ht="27.75" customHeight="1">
      <c r="A23" s="40" t="s">
        <v>73</v>
      </c>
      <c r="B23" s="41" t="s">
        <v>33</v>
      </c>
      <c r="C23" s="42" t="s">
        <v>74</v>
      </c>
      <c r="D23" s="43"/>
      <c r="E23" s="44"/>
      <c r="F23" s="10"/>
      <c r="G23" s="29"/>
    </row>
    <row r="24" ht="27.75" customHeight="1">
      <c r="A24" s="40" t="s">
        <v>75</v>
      </c>
      <c r="B24" s="41" t="s">
        <v>33</v>
      </c>
      <c r="C24" s="42" t="s">
        <v>76</v>
      </c>
      <c r="D24" s="43"/>
      <c r="E24" s="44"/>
      <c r="F24" s="10"/>
      <c r="G24" s="29"/>
    </row>
    <row r="25" ht="27.75" customHeight="1">
      <c r="A25" s="40" t="s">
        <v>77</v>
      </c>
      <c r="B25" s="41" t="s">
        <v>33</v>
      </c>
      <c r="C25" s="42" t="s">
        <v>78</v>
      </c>
      <c r="D25" s="43"/>
      <c r="E25" s="44"/>
      <c r="F25" s="10"/>
      <c r="G25" s="29"/>
    </row>
    <row r="26" ht="27.75" customHeight="1">
      <c r="A26" s="40" t="s">
        <v>79</v>
      </c>
      <c r="B26" s="41" t="s">
        <v>57</v>
      </c>
      <c r="C26" s="42" t="s">
        <v>80</v>
      </c>
      <c r="D26" s="43"/>
      <c r="E26" s="44"/>
      <c r="F26" s="10"/>
      <c r="G26" s="29"/>
    </row>
    <row r="27" ht="27.75" customHeight="1">
      <c r="A27" s="40" t="s">
        <v>81</v>
      </c>
      <c r="B27" s="41" t="s">
        <v>57</v>
      </c>
      <c r="C27" s="42" t="s">
        <v>82</v>
      </c>
      <c r="D27" s="43"/>
      <c r="E27" s="44"/>
      <c r="F27" s="10"/>
      <c r="G27" s="29"/>
    </row>
    <row r="28" ht="27.75" customHeight="1">
      <c r="A28" s="40" t="s">
        <v>83</v>
      </c>
      <c r="B28" s="41" t="s">
        <v>43</v>
      </c>
      <c r="C28" s="42" t="s">
        <v>84</v>
      </c>
      <c r="D28" s="43"/>
      <c r="E28" s="44"/>
      <c r="F28" s="10"/>
      <c r="G28" s="29"/>
    </row>
    <row r="29" ht="27.75" customHeight="1">
      <c r="A29" s="40" t="s">
        <v>85</v>
      </c>
      <c r="B29" s="41" t="s">
        <v>43</v>
      </c>
      <c r="C29" s="42" t="s">
        <v>86</v>
      </c>
      <c r="D29" s="43"/>
      <c r="E29" s="44"/>
      <c r="F29" s="10"/>
      <c r="G29" s="29"/>
    </row>
    <row r="30" ht="27.75" customHeight="1">
      <c r="A30" s="40" t="s">
        <v>87</v>
      </c>
      <c r="B30" s="41" t="s">
        <v>43</v>
      </c>
      <c r="C30" s="42" t="s">
        <v>88</v>
      </c>
      <c r="D30" s="43"/>
      <c r="E30" s="44"/>
      <c r="F30" s="10"/>
      <c r="G30" s="29"/>
    </row>
    <row r="31" ht="27.75" customHeight="1">
      <c r="A31" s="40" t="s">
        <v>89</v>
      </c>
      <c r="B31" s="41" t="s">
        <v>43</v>
      </c>
      <c r="C31" s="42" t="s">
        <v>90</v>
      </c>
      <c r="D31" s="43"/>
      <c r="E31" s="44"/>
      <c r="F31" s="10"/>
      <c r="G31" s="29"/>
    </row>
    <row r="32" ht="27.75" customHeight="1">
      <c r="A32" s="40" t="s">
        <v>91</v>
      </c>
      <c r="B32" s="41" t="s">
        <v>43</v>
      </c>
      <c r="C32" s="42" t="s">
        <v>92</v>
      </c>
      <c r="D32" s="43"/>
      <c r="E32" s="44"/>
      <c r="F32" s="10"/>
      <c r="G32" s="29"/>
    </row>
    <row r="33" ht="27.75" customHeight="1">
      <c r="A33" s="40" t="s">
        <v>93</v>
      </c>
      <c r="B33" s="41" t="s">
        <v>48</v>
      </c>
      <c r="C33" s="42" t="s">
        <v>94</v>
      </c>
      <c r="D33" s="43"/>
      <c r="E33" s="44"/>
      <c r="F33" s="10"/>
      <c r="G33" s="29"/>
    </row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3">
    <mergeCell ref="A1:G1"/>
    <mergeCell ref="E2:G2"/>
    <mergeCell ref="E3:G3"/>
    <mergeCell ref="E4:G4"/>
    <mergeCell ref="E5:G5"/>
    <mergeCell ref="E6:G6"/>
    <mergeCell ref="E7:G7"/>
    <mergeCell ref="E8:G8"/>
    <mergeCell ref="E9:G9"/>
    <mergeCell ref="E10:G10"/>
    <mergeCell ref="E11:G11"/>
    <mergeCell ref="E12:G12"/>
    <mergeCell ref="E13:G13"/>
    <mergeCell ref="E14:G14"/>
    <mergeCell ref="E15:G15"/>
    <mergeCell ref="E16:G16"/>
    <mergeCell ref="E17:G17"/>
    <mergeCell ref="E18:G18"/>
    <mergeCell ref="E19:G19"/>
    <mergeCell ref="E20:G20"/>
    <mergeCell ref="E21:G21"/>
    <mergeCell ref="E29:G29"/>
    <mergeCell ref="E30:G30"/>
    <mergeCell ref="E31:G31"/>
    <mergeCell ref="E32:G32"/>
    <mergeCell ref="E33:G33"/>
    <mergeCell ref="E22:G22"/>
    <mergeCell ref="E23:G23"/>
    <mergeCell ref="E24:G24"/>
    <mergeCell ref="E25:G25"/>
    <mergeCell ref="E26:G26"/>
    <mergeCell ref="E27:G27"/>
    <mergeCell ref="E28:G28"/>
  </mergeCells>
  <dataValidations>
    <dataValidation type="list" allowBlank="1" showErrorMessage="1" sqref="D3:D33">
      <formula1>"〇,△,✕"</formula1>
    </dataValidation>
  </dataValidations>
  <printOptions/>
  <pageMargins bottom="1.0" footer="0.0" header="0.0" left="0.75" right="0.75" top="1.0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14.0"/>
    <col customWidth="1" min="3" max="6" width="10.0"/>
    <col customWidth="1" min="7" max="8" width="12.0"/>
    <col customWidth="1" min="9" max="26" width="8.71"/>
  </cols>
  <sheetData>
    <row r="1" ht="36.0" customHeight="1">
      <c r="A1" s="45" t="s">
        <v>95</v>
      </c>
      <c r="B1" s="2"/>
      <c r="C1" s="2"/>
      <c r="D1" s="2"/>
      <c r="E1" s="2"/>
      <c r="F1" s="2"/>
      <c r="G1" s="2"/>
      <c r="H1" s="3"/>
    </row>
    <row r="2" ht="24.0" customHeight="1">
      <c r="A2" s="46" t="s">
        <v>96</v>
      </c>
      <c r="B2" s="2"/>
      <c r="C2" s="2"/>
      <c r="D2" s="2"/>
      <c r="E2" s="2"/>
      <c r="F2" s="2"/>
      <c r="G2" s="2"/>
      <c r="H2" s="3"/>
    </row>
    <row r="3" ht="31.5" customHeight="1">
      <c r="A3" s="47" t="s">
        <v>22</v>
      </c>
      <c r="B3" s="47" t="s">
        <v>23</v>
      </c>
      <c r="C3" s="47" t="s">
        <v>97</v>
      </c>
      <c r="D3" s="47" t="s">
        <v>98</v>
      </c>
      <c r="E3" s="47" t="s">
        <v>99</v>
      </c>
      <c r="F3" s="48" t="s">
        <v>100</v>
      </c>
      <c r="G3" s="47" t="s">
        <v>101</v>
      </c>
      <c r="H3" s="47" t="s">
        <v>102</v>
      </c>
    </row>
    <row r="4" ht="27.75" customHeight="1">
      <c r="A4" s="49" t="s">
        <v>103</v>
      </c>
      <c r="B4" s="49" t="s">
        <v>104</v>
      </c>
      <c r="C4" s="50">
        <v>9.0</v>
      </c>
      <c r="D4" s="50">
        <f>COUNTIF('✅ 単元チェックシート'!D3:D11,"○")</f>
        <v>0</v>
      </c>
      <c r="E4" s="50">
        <f>COUNTIF('✅ 単元チェックシート'!D3:D11,"△")</f>
        <v>0</v>
      </c>
      <c r="F4" s="50">
        <f>COUNTIF('✅ 単元チェックシート'!D3:D11,"✕")</f>
        <v>0</v>
      </c>
      <c r="G4" s="49">
        <f t="shared" ref="G4:G20" si="1">D4*2+E4*1</f>
        <v>0</v>
      </c>
      <c r="H4" s="51">
        <f>IF(18&gt;0,G4/18,0)</f>
        <v>0</v>
      </c>
    </row>
    <row r="5" ht="27.75" customHeight="1">
      <c r="A5" s="52" t="s">
        <v>105</v>
      </c>
      <c r="B5" s="52" t="s">
        <v>28</v>
      </c>
      <c r="C5" s="52">
        <v>2.0</v>
      </c>
      <c r="D5" s="52">
        <f>COUNTIF('✅ 単元チェックシート'!D3:D4,"○")</f>
        <v>0</v>
      </c>
      <c r="E5" s="52">
        <f>COUNTIF('✅ 単元チェックシート'!D3:D4,"△")</f>
        <v>0</v>
      </c>
      <c r="F5" s="52">
        <f>COUNTIF('✅ 単元チェックシート'!D3:D4,"✕")</f>
        <v>0</v>
      </c>
      <c r="G5" s="52">
        <f t="shared" si="1"/>
        <v>0</v>
      </c>
      <c r="H5" s="53">
        <f t="shared" ref="H5:H8" si="2">IF(4&gt;0,G5/4,0)</f>
        <v>0</v>
      </c>
    </row>
    <row r="6" ht="27.75" customHeight="1">
      <c r="A6" s="52" t="s">
        <v>106</v>
      </c>
      <c r="B6" s="52" t="s">
        <v>33</v>
      </c>
      <c r="C6" s="52">
        <v>2.0</v>
      </c>
      <c r="D6" s="52">
        <f>COUNTIF('✅ 単元チェックシート'!D5:D6,"○")</f>
        <v>0</v>
      </c>
      <c r="E6" s="52">
        <f>COUNTIF('✅ 単元チェックシート'!D5:D6,"△")</f>
        <v>0</v>
      </c>
      <c r="F6" s="52">
        <f>COUNTIF('✅ 単元チェックシート'!D5:D6,"✕")</f>
        <v>0</v>
      </c>
      <c r="G6" s="52">
        <f t="shared" si="1"/>
        <v>0</v>
      </c>
      <c r="H6" s="53">
        <f t="shared" si="2"/>
        <v>0</v>
      </c>
    </row>
    <row r="7" ht="27.75" customHeight="1">
      <c r="A7" s="52" t="s">
        <v>107</v>
      </c>
      <c r="B7" s="52" t="s">
        <v>38</v>
      </c>
      <c r="C7" s="52">
        <v>2.0</v>
      </c>
      <c r="D7" s="52">
        <f>COUNTIF('✅ 単元チェックシート'!D7:D8,"○")</f>
        <v>0</v>
      </c>
      <c r="E7" s="52">
        <f>COUNTIF('✅ 単元チェックシート'!D7:D8,"△")</f>
        <v>0</v>
      </c>
      <c r="F7" s="52">
        <f>COUNTIF('✅ 単元チェックシート'!D7:D8,"✕")</f>
        <v>0</v>
      </c>
      <c r="G7" s="52">
        <f t="shared" si="1"/>
        <v>0</v>
      </c>
      <c r="H7" s="53">
        <f t="shared" si="2"/>
        <v>0</v>
      </c>
    </row>
    <row r="8" ht="27.75" customHeight="1">
      <c r="A8" s="52" t="s">
        <v>108</v>
      </c>
      <c r="B8" s="52" t="s">
        <v>43</v>
      </c>
      <c r="C8" s="52">
        <v>2.0</v>
      </c>
      <c r="D8" s="52">
        <f>COUNTIF('✅ 単元チェックシート'!D9:D10,"○")</f>
        <v>0</v>
      </c>
      <c r="E8" s="52">
        <f>COUNTIF('✅ 単元チェックシート'!D9:D10,"△")</f>
        <v>0</v>
      </c>
      <c r="F8" s="52">
        <f>COUNTIF('✅ 単元チェックシート'!D9:D10,"✕")</f>
        <v>0</v>
      </c>
      <c r="G8" s="52">
        <f t="shared" si="1"/>
        <v>0</v>
      </c>
      <c r="H8" s="53">
        <f t="shared" si="2"/>
        <v>0</v>
      </c>
    </row>
    <row r="9" ht="27.75" customHeight="1">
      <c r="A9" s="52" t="s">
        <v>109</v>
      </c>
      <c r="B9" s="52" t="s">
        <v>48</v>
      </c>
      <c r="C9" s="52">
        <v>1.0</v>
      </c>
      <c r="D9" s="52">
        <f>COUNTIF('✅ 単元チェックシート'!D11,"○")</f>
        <v>0</v>
      </c>
      <c r="E9" s="52">
        <f>COUNTIF('✅ 単元チェックシート'!D11,"△")</f>
        <v>0</v>
      </c>
      <c r="F9" s="52">
        <f>COUNTIF('✅ 単元チェックシート'!D11,"✕")</f>
        <v>0</v>
      </c>
      <c r="G9" s="52">
        <f t="shared" si="1"/>
        <v>0</v>
      </c>
      <c r="H9" s="53">
        <f>IF(2&gt;0,G9/2,0)</f>
        <v>0</v>
      </c>
    </row>
    <row r="10" ht="27.75" customHeight="1">
      <c r="A10" s="54" t="s">
        <v>110</v>
      </c>
      <c r="B10" s="54" t="s">
        <v>104</v>
      </c>
      <c r="C10" s="55">
        <v>8.0</v>
      </c>
      <c r="D10" s="55">
        <f>COUNTIF('✅ 単元チェックシート'!D12:D19,"○")</f>
        <v>0</v>
      </c>
      <c r="E10" s="55">
        <f>COUNTIF('✅ 単元チェックシート'!D12:D19,"△")</f>
        <v>0</v>
      </c>
      <c r="F10" s="55">
        <f>COUNTIF('✅ 単元チェックシート'!D12:D19,"✕")</f>
        <v>0</v>
      </c>
      <c r="G10" s="54">
        <f t="shared" si="1"/>
        <v>0</v>
      </c>
      <c r="H10" s="56">
        <f>IF(16&gt;0,G10/16,0)</f>
        <v>0</v>
      </c>
    </row>
    <row r="11" ht="27.75" customHeight="1">
      <c r="A11" s="57" t="s">
        <v>111</v>
      </c>
      <c r="B11" s="57" t="s">
        <v>28</v>
      </c>
      <c r="C11" s="57">
        <v>3.0</v>
      </c>
      <c r="D11" s="57">
        <f>COUNTIF('✅ 単元チェックシート'!D12:D14,"○")</f>
        <v>0</v>
      </c>
      <c r="E11" s="57">
        <f>COUNTIF('✅ 単元チェックシート'!D12:D14,"△")</f>
        <v>0</v>
      </c>
      <c r="F11" s="57">
        <f>COUNTIF('✅ 単元チェックシート'!D12:D14,"✕")</f>
        <v>0</v>
      </c>
      <c r="G11" s="57">
        <f t="shared" si="1"/>
        <v>0</v>
      </c>
      <c r="H11" s="58">
        <f>IF(6&gt;0,G11/6,0)</f>
        <v>0</v>
      </c>
    </row>
    <row r="12" ht="27.75" customHeight="1">
      <c r="A12" s="57" t="s">
        <v>112</v>
      </c>
      <c r="B12" s="57" t="s">
        <v>57</v>
      </c>
      <c r="C12" s="57">
        <v>2.0</v>
      </c>
      <c r="D12" s="57">
        <f>COUNTIF('✅ 単元チェックシート'!D15:D16,"○")</f>
        <v>0</v>
      </c>
      <c r="E12" s="57">
        <f>COUNTIF('✅ 単元チェックシート'!D15:D16,"△")</f>
        <v>0</v>
      </c>
      <c r="F12" s="57">
        <f>COUNTIF('✅ 単元チェックシート'!D15:D16,"✕")</f>
        <v>0</v>
      </c>
      <c r="G12" s="57">
        <f t="shared" si="1"/>
        <v>0</v>
      </c>
      <c r="H12" s="58">
        <f>IF(4&gt;0,G12/4,0)</f>
        <v>0</v>
      </c>
    </row>
    <row r="13" ht="27.75" customHeight="1">
      <c r="A13" s="57" t="s">
        <v>113</v>
      </c>
      <c r="B13" s="57" t="s">
        <v>43</v>
      </c>
      <c r="C13" s="57">
        <v>3.0</v>
      </c>
      <c r="D13" s="57">
        <f>COUNTIF('✅ 単元チェックシート'!D17:D19,"○")</f>
        <v>0</v>
      </c>
      <c r="E13" s="57">
        <f>COUNTIF('✅ 単元チェックシート'!D17:D19,"△")</f>
        <v>0</v>
      </c>
      <c r="F13" s="57">
        <f>COUNTIF('✅ 単元チェックシート'!D17:D19,"✕")</f>
        <v>0</v>
      </c>
      <c r="G13" s="57">
        <f t="shared" si="1"/>
        <v>0</v>
      </c>
      <c r="H13" s="58">
        <f>IF(6&gt;0,G13/6,0)</f>
        <v>0</v>
      </c>
    </row>
    <row r="14" ht="27.75" customHeight="1">
      <c r="A14" s="57" t="s">
        <v>114</v>
      </c>
      <c r="B14" s="57" t="s">
        <v>48</v>
      </c>
      <c r="C14" s="57">
        <v>1.0</v>
      </c>
      <c r="D14" s="57">
        <f>COUNTIF('✅ 単元チェックシート'!D20,"○")</f>
        <v>0</v>
      </c>
      <c r="E14" s="57">
        <f>COUNTIF('✅ 単元チェックシート'!D20,"△")</f>
        <v>0</v>
      </c>
      <c r="F14" s="57">
        <f>COUNTIF('✅ 単元チェックシート'!D20,"✕")</f>
        <v>0</v>
      </c>
      <c r="G14" s="57">
        <f t="shared" si="1"/>
        <v>0</v>
      </c>
      <c r="H14" s="58">
        <f>IF(2&gt;0,G14/2,0)</f>
        <v>0</v>
      </c>
    </row>
    <row r="15" ht="27.75" customHeight="1">
      <c r="A15" s="59" t="s">
        <v>115</v>
      </c>
      <c r="B15" s="59" t="s">
        <v>104</v>
      </c>
      <c r="C15" s="60">
        <v>13.0</v>
      </c>
      <c r="D15" s="60">
        <f>COUNTIF('✅ 単元チェックシート'!D21:D33,"○")</f>
        <v>0</v>
      </c>
      <c r="E15" s="60">
        <f>COUNTIF('✅ 単元チェックシート'!D21:D33,"△")</f>
        <v>0</v>
      </c>
      <c r="F15" s="60">
        <f>COUNTIF('✅ 単元チェックシート'!D21:D33,"✕")</f>
        <v>0</v>
      </c>
      <c r="G15" s="59">
        <f t="shared" si="1"/>
        <v>0</v>
      </c>
      <c r="H15" s="61">
        <f>IF(26&gt;0,G15/26,0)</f>
        <v>0</v>
      </c>
    </row>
    <row r="16" ht="27.75" customHeight="1">
      <c r="A16" s="62" t="s">
        <v>116</v>
      </c>
      <c r="B16" s="62" t="s">
        <v>28</v>
      </c>
      <c r="C16" s="62">
        <v>2.0</v>
      </c>
      <c r="D16" s="62">
        <f>COUNTIF('✅ 単元チェックシート'!D21:D22,"○")</f>
        <v>0</v>
      </c>
      <c r="E16" s="62">
        <f>COUNTIF('✅ 単元チェックシート'!D21:D22,"△")</f>
        <v>0</v>
      </c>
      <c r="F16" s="62">
        <f>COUNTIF('✅ 単元チェックシート'!D21:D22,"✕")</f>
        <v>0</v>
      </c>
      <c r="G16" s="62">
        <f t="shared" si="1"/>
        <v>0</v>
      </c>
      <c r="H16" s="63">
        <f>IF(4&gt;0,G16/4,0)</f>
        <v>0</v>
      </c>
    </row>
    <row r="17" ht="27.75" customHeight="1">
      <c r="A17" s="62" t="s">
        <v>117</v>
      </c>
      <c r="B17" s="62" t="s">
        <v>33</v>
      </c>
      <c r="C17" s="62">
        <v>3.0</v>
      </c>
      <c r="D17" s="62">
        <f>COUNTIF('✅ 単元チェックシート'!D23:D25,"○")</f>
        <v>0</v>
      </c>
      <c r="E17" s="62">
        <f>COUNTIF('✅ 単元チェックシート'!D23:D25,"△")</f>
        <v>0</v>
      </c>
      <c r="F17" s="62">
        <f>COUNTIF('✅ 単元チェックシート'!D23:D25,"✕")</f>
        <v>0</v>
      </c>
      <c r="G17" s="62">
        <f t="shared" si="1"/>
        <v>0</v>
      </c>
      <c r="H17" s="63">
        <f>IF(6&gt;0,G17/6,0)</f>
        <v>0</v>
      </c>
    </row>
    <row r="18" ht="27.75" customHeight="1">
      <c r="A18" s="62" t="s">
        <v>118</v>
      </c>
      <c r="B18" s="62" t="s">
        <v>57</v>
      </c>
      <c r="C18" s="62">
        <v>2.0</v>
      </c>
      <c r="D18" s="62">
        <f>COUNTIF('✅ 単元チェックシート'!D26:D27,"○")</f>
        <v>0</v>
      </c>
      <c r="E18" s="62">
        <f>COUNTIF('✅ 単元チェックシート'!D26:D27,"△")</f>
        <v>0</v>
      </c>
      <c r="F18" s="62">
        <f>COUNTIF('✅ 単元チェックシート'!D26:D27,"✕")</f>
        <v>0</v>
      </c>
      <c r="G18" s="62">
        <f t="shared" si="1"/>
        <v>0</v>
      </c>
      <c r="H18" s="63">
        <f>IF(4&gt;0,G18/4,0)</f>
        <v>0</v>
      </c>
    </row>
    <row r="19" ht="27.75" customHeight="1">
      <c r="A19" s="62" t="s">
        <v>119</v>
      </c>
      <c r="B19" s="62" t="s">
        <v>43</v>
      </c>
      <c r="C19" s="62">
        <v>5.0</v>
      </c>
      <c r="D19" s="62">
        <f>COUNTIF('✅ 単元チェックシート'!D28:D32,"○")</f>
        <v>0</v>
      </c>
      <c r="E19" s="62">
        <f>COUNTIF('✅ 単元チェックシート'!D28:D32,"△")</f>
        <v>0</v>
      </c>
      <c r="F19" s="62">
        <f>COUNTIF('✅ 単元チェックシート'!D28:D32,"✕")</f>
        <v>0</v>
      </c>
      <c r="G19" s="62">
        <f t="shared" si="1"/>
        <v>0</v>
      </c>
      <c r="H19" s="63">
        <f>IF(10&gt;0,G19/10,0)</f>
        <v>0</v>
      </c>
    </row>
    <row r="20" ht="27.75" customHeight="1">
      <c r="A20" s="62" t="s">
        <v>120</v>
      </c>
      <c r="B20" s="62" t="s">
        <v>48</v>
      </c>
      <c r="C20" s="62">
        <v>1.0</v>
      </c>
      <c r="D20" s="62">
        <f>COUNTIF('✅ 単元チェックシート'!D33,"○")</f>
        <v>0</v>
      </c>
      <c r="E20" s="62">
        <f>COUNTIF('✅ 単元チェックシート'!D33,"△")</f>
        <v>0</v>
      </c>
      <c r="F20" s="62">
        <f>COUNTIF('✅ 単元チェックシート'!D33,"✕")</f>
        <v>0</v>
      </c>
      <c r="G20" s="62">
        <f t="shared" si="1"/>
        <v>0</v>
      </c>
      <c r="H20" s="63">
        <f>IF(2&gt;0,G20/2,0)</f>
        <v>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A1:H1"/>
    <mergeCell ref="A2:H2"/>
  </mergeCells>
  <printOptions/>
  <pageMargins bottom="1.0" footer="0.0" header="0.0" left="0.75" right="0.75" top="1.0"/>
  <pageSetup paperSize="9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0"/>
    <col customWidth="1" min="2" max="2" width="8.0"/>
    <col customWidth="1" min="3" max="3" width="14.0"/>
    <col customWidth="1" min="4" max="4" width="10.0"/>
    <col customWidth="1" min="5" max="5" width="12.0"/>
    <col customWidth="1" min="6" max="6" width="40.0"/>
    <col customWidth="1" min="7" max="26" width="8.71"/>
  </cols>
  <sheetData>
    <row r="1" ht="36.0" customHeight="1">
      <c r="A1" s="64" t="s">
        <v>121</v>
      </c>
      <c r="B1" s="2"/>
      <c r="C1" s="2"/>
      <c r="D1" s="2"/>
      <c r="E1" s="2"/>
      <c r="F1" s="3"/>
    </row>
    <row r="2" ht="24.0" customHeight="1">
      <c r="A2" s="65" t="s">
        <v>122</v>
      </c>
      <c r="B2" s="2"/>
      <c r="C2" s="2"/>
      <c r="D2" s="2"/>
      <c r="E2" s="2"/>
      <c r="F2" s="3"/>
    </row>
    <row r="3" ht="31.5" customHeight="1">
      <c r="A3" s="66" t="s">
        <v>123</v>
      </c>
      <c r="B3" s="66" t="s">
        <v>22</v>
      </c>
      <c r="C3" s="66" t="s">
        <v>23</v>
      </c>
      <c r="D3" s="66" t="s">
        <v>102</v>
      </c>
      <c r="E3" s="66" t="s">
        <v>124</v>
      </c>
      <c r="F3" s="66" t="s">
        <v>125</v>
      </c>
    </row>
    <row r="4" ht="31.5" customHeight="1">
      <c r="A4" s="67" t="str">
        <f>IF('📊 現状スコアボード'!H5&lt;0.5,"🔴 最優先",IF('📊 現状スコアボード'!H5&lt;0.75,"🟡 優先",IF('📊 現状スコアボード'!H5&lt;1,"🟢 余裕あり","✅ クリア")))</f>
        <v>🔴 最優先</v>
      </c>
      <c r="B4" s="67" t="s">
        <v>126</v>
      </c>
      <c r="C4" s="67" t="s">
        <v>28</v>
      </c>
      <c r="D4" s="68">
        <f>'📊 現状スコアボード'!H5</f>
        <v>0</v>
      </c>
      <c r="E4" s="67" t="str">
        <f>IF('📊 現状スコアボード'!H5&lt;0.5,"要復習",IF('📊 現状スコアボード'!H5&lt;0.75,"もう少し",IF('📊 現状スコアボード'!H5&lt;1,"惜しい！","完璧")))</f>
        <v>要復習</v>
      </c>
      <c r="F4" s="69" t="s">
        <v>127</v>
      </c>
    </row>
    <row r="5" ht="31.5" customHeight="1">
      <c r="A5" s="67" t="str">
        <f>IF('📊 現状スコアボード'!H6&lt;0.5,"🔴 最優先",IF('📊 現状スコアボード'!H6&lt;0.75,"🟡 優先",IF('📊 現状スコアボード'!H6&lt;1,"🟢 余裕あり","✅ クリア")))</f>
        <v>🔴 最優先</v>
      </c>
      <c r="B5" s="67" t="s">
        <v>128</v>
      </c>
      <c r="C5" s="67" t="s">
        <v>33</v>
      </c>
      <c r="D5" s="68">
        <f>'📊 現状スコアボード'!H6</f>
        <v>0</v>
      </c>
      <c r="E5" s="67" t="str">
        <f>IF('📊 現状スコアボード'!H6&lt;0.5,"要復習",IF('📊 現状スコアボード'!H6&lt;0.75,"もう少し",IF('📊 現状スコアボード'!H6&lt;1,"惜しい！","完璧")))</f>
        <v>要復習</v>
      </c>
      <c r="F5" s="69" t="s">
        <v>129</v>
      </c>
    </row>
    <row r="6" ht="31.5" customHeight="1">
      <c r="A6" s="67" t="str">
        <f>IF('📊 現状スコアボード'!H7&lt;0.5,"🔴 最優先",IF('📊 現状スコアボード'!H7&lt;0.75,"🟡 優先",IF('📊 現状スコアボード'!H7&lt;1,"🟢 余裕あり","✅ クリア")))</f>
        <v>🔴 最優先</v>
      </c>
      <c r="B6" s="67" t="s">
        <v>130</v>
      </c>
      <c r="C6" s="67" t="s">
        <v>38</v>
      </c>
      <c r="D6" s="68">
        <f>'📊 現状スコアボード'!H7</f>
        <v>0</v>
      </c>
      <c r="E6" s="67" t="str">
        <f>IF('📊 現状スコアボード'!H7&lt;0.5,"要復習",IF('📊 現状スコアボード'!H7&lt;0.75,"もう少し",IF('📊 現状スコアボード'!H7&lt;1,"惜しい！","完璧")))</f>
        <v>要復習</v>
      </c>
      <c r="F6" s="69" t="s">
        <v>131</v>
      </c>
    </row>
    <row r="7" ht="31.5" customHeight="1">
      <c r="A7" s="67" t="str">
        <f>IF('📊 現状スコアボード'!H8&lt;0.5,"🔴 最優先",IF('📊 現状スコアボード'!H8&lt;0.75,"🟡 優先",IF('📊 現状スコアボード'!H8&lt;1,"🟢 余裕あり","✅ クリア")))</f>
        <v>🔴 最優先</v>
      </c>
      <c r="B7" s="67" t="s">
        <v>132</v>
      </c>
      <c r="C7" s="67" t="s">
        <v>43</v>
      </c>
      <c r="D7" s="68">
        <f>'📊 現状スコアボード'!H8</f>
        <v>0</v>
      </c>
      <c r="E7" s="67" t="str">
        <f>IF('📊 現状スコアボード'!H8&lt;0.5,"要復習",IF('📊 現状スコアボード'!H8&lt;0.75,"もう少し",IF('📊 現状スコアボード'!H8&lt;1,"惜しい！","完璧")))</f>
        <v>要復習</v>
      </c>
      <c r="F7" s="69" t="s">
        <v>133</v>
      </c>
    </row>
    <row r="8" ht="31.5" customHeight="1">
      <c r="A8" s="67" t="str">
        <f>IF('📊 現状スコアボード'!H9&lt;0.5,"🔴 最優先",IF('📊 現状スコアボード'!H9&lt;0.75,"🟡 優先",IF('📊 現状スコアボード'!H9&lt;1,"🟢 余裕あり","✅ クリア")))</f>
        <v>🔴 最優先</v>
      </c>
      <c r="B8" s="67" t="s">
        <v>134</v>
      </c>
      <c r="C8" s="67" t="s">
        <v>48</v>
      </c>
      <c r="D8" s="68">
        <f>'📊 現状スコアボード'!H9</f>
        <v>0</v>
      </c>
      <c r="E8" s="67" t="str">
        <f>IF('📊 現状スコアボード'!H9&lt;0.5,"要復習",IF('📊 現状スコアボード'!H9&lt;0.75,"もう少し",IF('📊 現状スコアボード'!H9&lt;1,"惜しい！","完璧")))</f>
        <v>要復習</v>
      </c>
      <c r="F8" s="69" t="s">
        <v>135</v>
      </c>
    </row>
    <row r="9" ht="31.5" customHeight="1">
      <c r="A9" s="67" t="str">
        <f>IF('📊 現状スコアボード'!H11&lt;0.5,"🔴 最優先",IF('📊 現状スコアボード'!H11&lt;0.75,"🟡 優先",IF('📊 現状スコアボード'!H11&lt;1,"🟢 余裕あり","✅ クリア")))</f>
        <v>🔴 最優先</v>
      </c>
      <c r="B9" s="67" t="s">
        <v>136</v>
      </c>
      <c r="C9" s="67" t="s">
        <v>28</v>
      </c>
      <c r="D9" s="68">
        <f>'📊 現状スコアボード'!H11</f>
        <v>0</v>
      </c>
      <c r="E9" s="67" t="str">
        <f>IF('📊 現状スコアボード'!H11&lt;0.5,"要復習",IF('📊 現状スコアボード'!H11&lt;0.75,"もう少し",IF('📊 現状スコアボード'!H11&lt;1,"惜しい！","完璧")))</f>
        <v>要復習</v>
      </c>
      <c r="F9" s="69" t="s">
        <v>137</v>
      </c>
    </row>
    <row r="10" ht="31.5" customHeight="1">
      <c r="A10" s="67" t="str">
        <f>IF('📊 現状スコアボード'!H12&lt;0.5,"🔴 最優先",IF('📊 現状スコアボード'!H12&lt;0.75,"🟡 優先",IF('📊 現状スコアボード'!H12&lt;1,"🟢 余裕あり","✅ クリア")))</f>
        <v>🔴 最優先</v>
      </c>
      <c r="B10" s="67" t="s">
        <v>138</v>
      </c>
      <c r="C10" s="67" t="s">
        <v>57</v>
      </c>
      <c r="D10" s="68">
        <f>'📊 現状スコアボード'!H12</f>
        <v>0</v>
      </c>
      <c r="E10" s="67" t="str">
        <f>IF('📊 現状スコアボード'!H12&lt;0.5,"要復習",IF('📊 現状スコアボード'!H12&lt;0.75,"もう少し",IF('📊 現状スコアボード'!H12&lt;1,"惜しい！","完璧")))</f>
        <v>要復習</v>
      </c>
      <c r="F10" s="69" t="s">
        <v>139</v>
      </c>
    </row>
    <row r="11" ht="31.5" customHeight="1">
      <c r="A11" s="67" t="str">
        <f>IF('📊 現状スコアボード'!H13&lt;0.5,"🔴 最優先",IF('📊 現状スコアボード'!H13&lt;0.75,"🟡 優先",IF('📊 現状スコアボード'!H13&lt;1,"🟢 余裕あり","✅ クリア")))</f>
        <v>🔴 最優先</v>
      </c>
      <c r="B11" s="67" t="s">
        <v>140</v>
      </c>
      <c r="C11" s="67" t="s">
        <v>43</v>
      </c>
      <c r="D11" s="68">
        <f>'📊 現状スコアボード'!H13</f>
        <v>0</v>
      </c>
      <c r="E11" s="67" t="str">
        <f>IF('📊 現状スコアボード'!H13&lt;0.5,"要復習",IF('📊 現状スコアボード'!H13&lt;0.75,"もう少し",IF('📊 現状スコアボード'!H13&lt;1,"惜しい！","完璧")))</f>
        <v>要復習</v>
      </c>
      <c r="F11" s="69" t="s">
        <v>133</v>
      </c>
    </row>
    <row r="12" ht="31.5" customHeight="1">
      <c r="A12" s="67" t="str">
        <f>IF('📊 現状スコアボード'!H14&lt;0.5,"🔴 最優先",IF('📊 現状スコアボード'!H14&lt;0.75,"🟡 優先",IF('📊 現状スコアボード'!H14&lt;1,"🟢 余裕あり","✅ クリア")))</f>
        <v>🔴 最優先</v>
      </c>
      <c r="B12" s="67" t="s">
        <v>141</v>
      </c>
      <c r="C12" s="67" t="s">
        <v>48</v>
      </c>
      <c r="D12" s="68">
        <f>'📊 現状スコアボード'!H14</f>
        <v>0</v>
      </c>
      <c r="E12" s="67" t="str">
        <f>IF('📊 現状スコアボード'!H14&lt;0.5,"要復習",IF('📊 現状スコアボード'!H14&lt;0.75,"もう少し",IF('📊 現状スコアボード'!H14&lt;1,"惜しい！","完璧")))</f>
        <v>要復習</v>
      </c>
      <c r="F12" s="69" t="s">
        <v>135</v>
      </c>
    </row>
    <row r="13" ht="31.5" customHeight="1">
      <c r="A13" s="67" t="str">
        <f>IF('📊 現状スコアボード'!H16&lt;0.5,"🔴 最優先",IF('📊 現状スコアボード'!H16&lt;0.75,"🟡 優先",IF('📊 現状スコアボード'!H16&lt;1,"🟢 余裕あり","✅ クリア")))</f>
        <v>🔴 最優先</v>
      </c>
      <c r="B13" s="67" t="s">
        <v>142</v>
      </c>
      <c r="C13" s="67" t="s">
        <v>28</v>
      </c>
      <c r="D13" s="68">
        <f>'📊 現状スコアボード'!H16</f>
        <v>0</v>
      </c>
      <c r="E13" s="67" t="str">
        <f>IF('📊 現状スコアボード'!H16&lt;0.5,"要復習",IF('📊 現状スコアボード'!H16&lt;0.75,"もう少し",IF('📊 現状スコアボード'!H16&lt;1,"惜しい！","完璧")))</f>
        <v>要復習</v>
      </c>
      <c r="F13" s="69" t="s">
        <v>143</v>
      </c>
    </row>
    <row r="14" ht="31.5" customHeight="1">
      <c r="A14" s="67" t="str">
        <f>IF('📊 現状スコアボード'!H17&lt;0.5,"🔴 最優先",IF('📊 現状スコアボード'!H17&lt;0.75,"🟡 優先",IF('📊 現状スコアボード'!H17&lt;1,"🟢 余裕あり","✅ クリア")))</f>
        <v>🔴 最優先</v>
      </c>
      <c r="B14" s="67" t="s">
        <v>144</v>
      </c>
      <c r="C14" s="67" t="s">
        <v>33</v>
      </c>
      <c r="D14" s="68">
        <f>'📊 現状スコアボード'!H17</f>
        <v>0</v>
      </c>
      <c r="E14" s="67" t="str">
        <f>IF('📊 現状スコアボード'!H17&lt;0.5,"要復習",IF('📊 現状スコアボード'!H17&lt;0.75,"もう少し",IF('📊 現状スコアボード'!H17&lt;1,"惜しい！","完璧")))</f>
        <v>要復習</v>
      </c>
      <c r="F14" s="69" t="s">
        <v>145</v>
      </c>
    </row>
    <row r="15" ht="31.5" customHeight="1">
      <c r="A15" s="67" t="str">
        <f>IF('📊 現状スコアボード'!H18&lt;0.5,"🔴 最優先",IF('📊 現状スコアボード'!H18&lt;0.75,"🟡 優先",IF('📊 現状スコアボード'!H18&lt;1,"🟢 余裕あり","✅ クリア")))</f>
        <v>🔴 最優先</v>
      </c>
      <c r="B15" s="67" t="s">
        <v>146</v>
      </c>
      <c r="C15" s="67" t="s">
        <v>57</v>
      </c>
      <c r="D15" s="68">
        <f>'📊 現状スコアボード'!H18</f>
        <v>0</v>
      </c>
      <c r="E15" s="67" t="str">
        <f>IF('📊 現状スコアボード'!H18&lt;0.5,"要復習",IF('📊 現状スコアボード'!H18&lt;0.75,"もう少し",IF('📊 現状スコアボード'!H18&lt;1,"惜しい！","完璧")))</f>
        <v>要復習</v>
      </c>
      <c r="F15" s="69" t="s">
        <v>139</v>
      </c>
    </row>
    <row r="16" ht="31.5" customHeight="1">
      <c r="A16" s="67" t="str">
        <f>IF('📊 現状スコアボード'!H19&lt;0.5,"🔴 最優先",IF('📊 現状スコアボード'!H19&lt;0.75,"🟡 優先",IF('📊 現状スコアボード'!H19&lt;1,"🟢 余裕あり","✅ クリア")))</f>
        <v>🔴 最優先</v>
      </c>
      <c r="B16" s="67" t="s">
        <v>147</v>
      </c>
      <c r="C16" s="67" t="s">
        <v>43</v>
      </c>
      <c r="D16" s="68">
        <f>'📊 現状スコアボード'!H19</f>
        <v>0</v>
      </c>
      <c r="E16" s="67" t="str">
        <f>IF('📊 現状スコアボード'!H19&lt;0.5,"要復習",IF('📊 現状スコアボード'!H19&lt;0.75,"もう少し",IF('📊 現状スコアボード'!H19&lt;1,"惜しい！","完璧")))</f>
        <v>要復習</v>
      </c>
      <c r="F16" s="69" t="s">
        <v>133</v>
      </c>
    </row>
    <row r="17" ht="31.5" customHeight="1">
      <c r="A17" s="67" t="str">
        <f>IF('📊 現状スコアボード'!H20&lt;0.5,"🔴 最優先",IF('📊 現状スコアボード'!H20&lt;0.75,"🟡 優先",IF('📊 現状スコアボード'!H20&lt;1,"🟢 余裕あり","✅ クリア")))</f>
        <v>🔴 最優先</v>
      </c>
      <c r="B17" s="67" t="s">
        <v>148</v>
      </c>
      <c r="C17" s="67" t="s">
        <v>48</v>
      </c>
      <c r="D17" s="68">
        <f>'📊 現状スコアボード'!H20</f>
        <v>0</v>
      </c>
      <c r="E17" s="67" t="str">
        <f>IF('📊 現状スコアボード'!H20&lt;0.5,"要復習",IF('📊 現状スコアボード'!H20&lt;0.75,"もう少し",IF('📊 現状スコアボード'!H20&lt;1,"惜しい！","完璧")))</f>
        <v>要復習</v>
      </c>
      <c r="F17" s="69" t="s">
        <v>135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A1:F1"/>
    <mergeCell ref="A2:F2"/>
  </mergeCells>
  <printOptions/>
  <pageMargins bottom="1.0" footer="0.0" header="0.0" left="0.75" right="0.75" top="1.0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2026-04-02T00:36:59Z</dcterms:created>
  <dc:creator>openpyxl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