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월급 분배표" sheetId="1" r:id="rId4"/>
    <sheet state="visible" name="고정지출 항목 정리표" sheetId="2" r:id="rId5"/>
  </sheets>
  <definedNames/>
  <calcPr/>
  <extLst>
    <ext uri="GoogleSheetsCustomDataVersion2">
      <go:sheetsCustomData xmlns:go="http://customooxmlschemas.google.com/" r:id="rId6" roundtripDataChecksum="b72sSDxNNRLJWc4fH9dNIlky6TEe97aSf6+KEuj6A/Y="/>
    </ext>
  </extLst>
</workbook>
</file>

<file path=xl/sharedStrings.xml><?xml version="1.0" encoding="utf-8"?>
<sst xmlns="http://schemas.openxmlformats.org/spreadsheetml/2006/main" count="213" uniqueCount="170">
  <si>
    <t>2. STEP 1 – 월급 분배표로 루틴 설계 시작하기</t>
  </si>
  <si>
    <r>
      <rPr>
        <rFont val="Malgun Gothic"/>
        <color theme="1"/>
        <sz val="11.0"/>
      </rPr>
      <t xml:space="preserve">고정지출은 전체 월급의 </t>
    </r>
    <r>
      <rPr>
        <rFont val="맑은 고딕"/>
        <b/>
        <color theme="1"/>
        <sz val="11.0"/>
      </rPr>
      <t>35~40% 안쪽</t>
    </r>
    <r>
      <rPr>
        <rFont val="맑은 고딕"/>
        <color theme="1"/>
        <sz val="11.0"/>
      </rPr>
      <t>으로 관리하는 게 이상적이고,</t>
    </r>
  </si>
  <si>
    <r>
      <rPr>
        <rFont val="Malgun Gothic"/>
        <color theme="1"/>
        <sz val="11.0"/>
      </rPr>
      <t xml:space="preserve">변동지출(생활비)은 </t>
    </r>
    <r>
      <rPr>
        <rFont val="맑은 고딕"/>
        <b/>
        <color theme="1"/>
        <sz val="11.0"/>
      </rPr>
      <t>25~30%</t>
    </r>
    <r>
      <rPr>
        <rFont val="맑은 고딕"/>
        <color theme="1"/>
        <sz val="11.0"/>
      </rPr>
      <t xml:space="preserve"> 범위,</t>
    </r>
  </si>
  <si>
    <r>
      <rPr>
        <rFont val="Malgun Gothic"/>
        <color theme="1"/>
        <sz val="11.0"/>
      </rPr>
      <t xml:space="preserve">저축/투자는 최소 </t>
    </r>
    <r>
      <rPr>
        <rFont val="맑은 고딕"/>
        <b/>
        <color theme="1"/>
        <sz val="11.0"/>
      </rPr>
      <t>20% 이상</t>
    </r>
    <r>
      <rPr>
        <rFont val="맑은 고딕"/>
        <color theme="1"/>
        <sz val="11.0"/>
      </rPr>
      <t xml:space="preserve"> 반드시 확보,</t>
    </r>
  </si>
  <si>
    <r>
      <rPr>
        <rFont val="Malgun Gothic"/>
        <color theme="1"/>
        <sz val="11.0"/>
      </rPr>
      <t xml:space="preserve">부채상환은 </t>
    </r>
    <r>
      <rPr>
        <rFont val="맑은 고딕"/>
        <b/>
        <color theme="1"/>
        <sz val="11.0"/>
      </rPr>
      <t>있을 경우 5~10%</t>
    </r>
    <r>
      <rPr>
        <rFont val="맑은 고딕"/>
        <color theme="1"/>
        <sz val="11.0"/>
      </rPr>
      <t>, 없으면 저축/투자로 돌리기.</t>
    </r>
  </si>
  <si>
    <r>
      <rPr>
        <rFont val="Malgun Gothic"/>
        <color theme="1"/>
        <sz val="11.0"/>
      </rPr>
      <t xml:space="preserve">👉 인간관계나 자기계발비는 너무 적어도 삶의 만족도가 떨어지니까 </t>
    </r>
    <r>
      <rPr>
        <rFont val="맑은 고딕"/>
        <b/>
        <color theme="1"/>
        <sz val="11.0"/>
      </rPr>
      <t>5~10% 사이</t>
    </r>
    <r>
      <rPr>
        <rFont val="맑은 고딕"/>
        <color theme="1"/>
        <sz val="11.0"/>
      </rPr>
      <t>에서 조절하면 좋아.</t>
    </r>
  </si>
  <si>
    <t>돈모니 월급 250만 원 분배표</t>
  </si>
  <si>
    <t>카테고리</t>
  </si>
  <si>
    <t>예산</t>
  </si>
  <si>
    <t>비율</t>
  </si>
  <si>
    <t>세부 항목</t>
  </si>
  <si>
    <t>설명</t>
  </si>
  <si>
    <t>금액</t>
  </si>
  <si>
    <t>고정지출</t>
  </si>
  <si>
    <t>900,000원</t>
  </si>
  <si>
    <t>월세 (22%)</t>
  </si>
  <si>
    <t>자취방/원룸</t>
  </si>
  <si>
    <t>550,000원</t>
  </si>
  <si>
    <t>교통비 (2.8%)</t>
  </si>
  <si>
    <t>대중교통/주유</t>
  </si>
  <si>
    <t>70,000원</t>
  </si>
  <si>
    <t>통신비 (4%)</t>
  </si>
  <si>
    <t>휴대폰/인터넷 요금</t>
  </si>
  <si>
    <t>100,000원</t>
  </si>
  <si>
    <t>공과금 (4%)</t>
  </si>
  <si>
    <t>전기/수도/가스</t>
  </si>
  <si>
    <t>구독료 (1.2%)</t>
  </si>
  <si>
    <t>OTT 등 정기구독</t>
  </si>
  <si>
    <t>30,000원</t>
  </si>
  <si>
    <t>보험료 (2%)</t>
  </si>
  <si>
    <t>실비/운전자보험</t>
  </si>
  <si>
    <t>50,000원</t>
  </si>
  <si>
    <t>저축/투자</t>
  </si>
  <si>
    <t>600,000원</t>
  </si>
  <si>
    <t>비상금 (4%)</t>
  </si>
  <si>
    <t>자유입출금, CMA 등</t>
  </si>
  <si>
    <t>단기 적금 (10%)</t>
  </si>
  <si>
    <t>여행, 명절 준비</t>
  </si>
  <si>
    <t>250,000원</t>
  </si>
  <si>
    <t>목적 적금 (6%)</t>
  </si>
  <si>
    <t>가전, 이사 등 장기목표</t>
  </si>
  <si>
    <t>150,000원</t>
  </si>
  <si>
    <t>ETF 투자 (2%)</t>
  </si>
  <si>
    <t>상장지수펀드</t>
  </si>
  <si>
    <t>주식형 펀드 (2%)</t>
  </si>
  <si>
    <t>국내외 펀드</t>
  </si>
  <si>
    <t>변동지출</t>
  </si>
  <si>
    <t>750,000원</t>
  </si>
  <si>
    <t>식비 (12%)</t>
  </si>
  <si>
    <t>장보기 + 외식</t>
  </si>
  <si>
    <t>300,000원</t>
  </si>
  <si>
    <t>카페 (2.8%)</t>
  </si>
  <si>
    <t>커피, 디저트 등</t>
  </si>
  <si>
    <t>쇼핑 (3.2%)</t>
  </si>
  <si>
    <t>의류, 생활용품</t>
  </si>
  <si>
    <t>80,000원</t>
  </si>
  <si>
    <t>여가/인간관계비 (10%)</t>
  </si>
  <si>
    <t>모임, 선물, 활동비</t>
  </si>
  <si>
    <t>생필품 (2%)</t>
  </si>
  <si>
    <t>샴푸, 세제 등</t>
  </si>
  <si>
    <t>부채 상환</t>
  </si>
  <si>
    <t>학자금 대출 상환</t>
  </si>
  <si>
    <t>원리금 균등 상환</t>
  </si>
  <si>
    <t>돈모니 지출 카테고리 분류표 + 추천 비율</t>
  </si>
  <si>
    <t>주요 항목 예시</t>
  </si>
  <si>
    <t>월세, 통신비, 보험료, 교통비, 정기구독</t>
  </si>
  <si>
    <t>매달 반드시 지출해야 하는 고정비용</t>
  </si>
  <si>
    <t>식비, 카페, 쇼핑, 여가비, 생필품</t>
  </si>
  <si>
    <t>달마다 유동적으로 변하는 선택적 소비</t>
  </si>
  <si>
    <t>비상금 적금, 장기저축, ETF, 주식펀드</t>
  </si>
  <si>
    <t>미래 준비용 자산 형성</t>
  </si>
  <si>
    <t>학자금 대출, 신용카드 할부금, 기타 대출 상환</t>
  </si>
  <si>
    <t>갚아야 할 빚(있는 경우)</t>
  </si>
  <si>
    <t>인간관계/선물</t>
  </si>
  <si>
    <t>모임, 회식, 생일선물, 회비 등</t>
  </si>
  <si>
    <t>인간관계 유지 및 관계비용</t>
  </si>
  <si>
    <t>자기계발/건강관리</t>
  </si>
  <si>
    <t>도서, 온라인 강의, 헬스장 등록, 명상앱 구독 등</t>
  </si>
  <si>
    <t>성장과 건강을 위한 투자</t>
  </si>
  <si>
    <t>기타(예외성 소비)</t>
  </si>
  <si>
    <t>의료비, 이사비용, 긴급 수리비, 한시적 이벤트 비용</t>
  </si>
  <si>
    <t>비정기적, 예상치 못한 특수 소비</t>
  </si>
  <si>
    <t>3. STEP 2 – 고정지출 항목부터 정리하기</t>
  </si>
  <si>
    <t>💼 고정지출 항목 정리표</t>
  </si>
  <si>
    <t>🔎 고정지출이란?</t>
  </si>
  <si>
    <r>
      <rPr>
        <rFont val="Malgun Gothic"/>
        <b/>
        <color theme="1"/>
        <sz val="11.0"/>
      </rPr>
      <t>매달 정해진 날짜에, 정해진 금액이 꾸준히 나가는 지출</t>
    </r>
    <r>
      <rPr>
        <rFont val="맑은 고딕"/>
        <b val="0"/>
        <color theme="1"/>
        <sz val="11.0"/>
      </rPr>
      <t>을 말해.</t>
    </r>
  </si>
  <si>
    <t>다음 달에도, 그다음 달에도 **“당연히 빠져나갈 돈”**이야.</t>
  </si>
  <si>
    <t>✅ 왜 따로 관리해야 할까?</t>
  </si>
  <si>
    <t>1. 이 돈까지 써버리면 진짜 ‘텅장’ 된다!</t>
  </si>
  <si>
    <t>2. 예측 가능한 지출이라 먼저 빼놓기만 해도 안정감이 생김</t>
  </si>
  <si>
    <t>3. 자동이체 + 분리계좌 설정만으로 지출 루틴이 훨씬 단순해짐</t>
  </si>
  <si>
    <t>✅ 고정지출 항목별 추천 비율 (총합 약 55~60%)</t>
  </si>
  <si>
    <t>항목명</t>
  </si>
  <si>
    <t>추천 비율</t>
  </si>
  <si>
    <t>기준 설명</t>
  </si>
  <si>
    <t>주거비</t>
  </si>
  <si>
    <t>15~20%</t>
  </si>
  <si>
    <t>월세, 관리비 포함 / 자취 시 30%까지도 가능</t>
  </si>
  <si>
    <t>공과금</t>
  </si>
  <si>
    <t>3~5%</t>
  </si>
  <si>
    <t>전기, 수도, 가스 등 / 여름·겨울엔 일시적 증가 가능</t>
  </si>
  <si>
    <t>통신비</t>
  </si>
  <si>
    <t>2~3%</t>
  </si>
  <si>
    <t>휴대폰 요금, 인터넷 포함 / 알뜰폰 이용 시 ↓</t>
  </si>
  <si>
    <t>보험료</t>
  </si>
  <si>
    <t>건강, 실손, 자동차 보험 등 필수만 유지 권장</t>
  </si>
  <si>
    <t>교통비</t>
  </si>
  <si>
    <t>대중교통 or 차량 유지비 포함 / 지역에 따라 차이</t>
  </si>
  <si>
    <t>정기구독료</t>
  </si>
  <si>
    <t>1% 이하</t>
  </si>
  <si>
    <t>OTT, 음악, 전자책, 클라우드 등 / 1~2개만 유지, 반드시 사용 중인 것만 남기기</t>
  </si>
  <si>
    <t>5~10%</t>
  </si>
  <si>
    <t>학자금·카드 할부·대출 상환 / 필수 상환 비율 확보 필요</t>
  </si>
  <si>
    <r>
      <rPr>
        <rFont val="Malgun Gothic"/>
        <color theme="1"/>
        <sz val="11.0"/>
      </rPr>
      <t xml:space="preserve">💡 </t>
    </r>
    <r>
      <rPr>
        <rFont val="맑은 고딕"/>
        <b/>
        <color theme="1"/>
        <sz val="11.0"/>
      </rPr>
      <t>지출 구조 설계 핵심 기준</t>
    </r>
  </si>
  <si>
    <r>
      <rPr>
        <rFont val="Malgun Gothic"/>
        <b/>
        <color theme="1"/>
        <sz val="11.0"/>
      </rPr>
      <t>고정지출은 전체 월급의 35~40% 안쪽으로 관리</t>
    </r>
    <r>
      <rPr>
        <rFont val="맑은 고딕"/>
        <b val="0"/>
        <color theme="1"/>
        <sz val="11.0"/>
      </rPr>
      <t>하는 게 가장 이상적이야.</t>
    </r>
  </si>
  <si>
    <r>
      <rPr>
        <rFont val="Malgun Gothic"/>
        <b/>
        <color theme="1"/>
        <sz val="11.0"/>
      </rPr>
      <t>부채 상환은 있는 경우 5~10% 이내로 조절</t>
    </r>
    <r>
      <rPr>
        <rFont val="맑은 고딕"/>
        <b val="0"/>
        <color theme="1"/>
        <sz val="11.0"/>
      </rPr>
      <t>,</t>
    </r>
  </si>
  <si>
    <r>
      <rPr>
        <rFont val="Malgun Gothic"/>
        <b/>
        <color theme="1"/>
        <sz val="11.0"/>
      </rPr>
      <t>없는 경우에는 그만큼을 저축/투자로 돌리는 구조</t>
    </r>
    <r>
      <rPr>
        <rFont val="맑은 고딕"/>
        <b val="0"/>
        <color theme="1"/>
        <sz val="11.0"/>
      </rPr>
      <t>를 짜는 게 좋아.</t>
    </r>
  </si>
  <si>
    <t>☞ 이 기준을 넘기면, 예산의 ‘탄력성’이 떨어지고</t>
  </si>
  <si>
    <t>변동지출/저축 여력이 부족해져서 루틴이 쉽게 무너질 수 있어!</t>
  </si>
  <si>
    <t>♥ 돈모니 한마디</t>
  </si>
  <si>
    <t>"고정지출은 ‘내 돈’이 아니야.</t>
  </si>
  <si>
    <t>월급 받자마자 따로 빼놔야 ‘쓸 수 있는 돈’이 뭔지 보이더라구!"</t>
  </si>
  <si>
    <t>✅ 실천 가이드</t>
  </si>
  <si>
    <t>각 항목별로 월 고정지출 총합을 더해서 “고정지출용 계좌 예산”을 세워보자</t>
  </si>
  <si>
    <r>
      <rPr>
        <rFont val="Malgun Gothic"/>
        <b/>
        <color theme="1"/>
        <sz val="11.0"/>
      </rPr>
      <t>자동이체가 아닌 항목</t>
    </r>
    <r>
      <rPr>
        <rFont val="맑은 고딕"/>
        <b val="0"/>
        <color theme="1"/>
        <sz val="11.0"/>
      </rPr>
      <t>은 꼭 메모해두고 일정 관리 앱에 알림 설정하기</t>
    </r>
  </si>
  <si>
    <r>
      <rPr>
        <rFont val="Malgun Gothic"/>
        <b/>
        <color theme="1"/>
        <sz val="11.0"/>
      </rPr>
      <t>결제 계좌</t>
    </r>
    <r>
      <rPr>
        <rFont val="맑은 고딕"/>
        <b val="0"/>
        <color theme="1"/>
        <sz val="11.0"/>
      </rPr>
      <t>를 고정지출 전용으로 분리하면, 더 이상 건드리지 않아도 됨</t>
    </r>
  </si>
  <si>
    <r>
      <rPr>
        <rFont val="Malgun Gothic"/>
        <color theme="1"/>
        <sz val="11.0"/>
      </rPr>
      <t xml:space="preserve">작성 후, 총합 계산해서 </t>
    </r>
    <r>
      <rPr>
        <rFont val="맑은 고딕"/>
        <b/>
        <color theme="1"/>
        <sz val="11.0"/>
      </rPr>
      <t>월 고정지출 총액 = 고정지출 계좌에 남길 돈</t>
    </r>
    <r>
      <rPr>
        <rFont val="맑은 고딕"/>
        <color theme="1"/>
        <sz val="11.0"/>
      </rPr>
      <t>으로 설정하기!</t>
    </r>
  </si>
  <si>
    <t>돈모니 월급(세후)</t>
  </si>
  <si>
    <t>항목 구분</t>
  </si>
  <si>
    <t>총합</t>
  </si>
  <si>
    <t>항목 예시</t>
  </si>
  <si>
    <t>나의 금액</t>
  </si>
  <si>
    <t>납부일</t>
  </si>
  <si>
    <t>자동</t>
  </si>
  <si>
    <t>메모/특이사항</t>
  </si>
  <si>
    <t>월세</t>
  </si>
  <si>
    <t>매달 26일</t>
  </si>
  <si>
    <t>O</t>
  </si>
  <si>
    <t>예: 원룸 관리비 포함</t>
  </si>
  <si>
    <t>관리비</t>
  </si>
  <si>
    <t>X</t>
  </si>
  <si>
    <t>전기</t>
  </si>
  <si>
    <t>매달 10일</t>
  </si>
  <si>
    <t>계절별 변동 가능</t>
  </si>
  <si>
    <t>수도</t>
  </si>
  <si>
    <t>가스</t>
  </si>
  <si>
    <t>휴대폰</t>
  </si>
  <si>
    <t>데이터 무제한 요금제</t>
  </si>
  <si>
    <t>인터넷요금</t>
  </si>
  <si>
    <t>실손</t>
  </si>
  <si>
    <t>부모님이 일부 납부 중</t>
  </si>
  <si>
    <t>건강보험</t>
  </si>
  <si>
    <t>대중교통</t>
  </si>
  <si>
    <t>대중교통 or 자차 구분</t>
  </si>
  <si>
    <t>주유비</t>
  </si>
  <si>
    <t>하이패스</t>
  </si>
  <si>
    <t>정기권</t>
  </si>
  <si>
    <t>유튜브</t>
  </si>
  <si>
    <t>매달 1일</t>
  </si>
  <si>
    <t>안 쓰는 건 정리 필요</t>
  </si>
  <si>
    <t>넷플릭스</t>
  </si>
  <si>
    <t>광고형 스탠다드요금제</t>
  </si>
  <si>
    <t>학자금/대출 상환</t>
  </si>
  <si>
    <t>원리금 균등</t>
  </si>
  <si>
    <t>매달26일</t>
  </si>
  <si>
    <t>이자 포함</t>
  </si>
  <si>
    <t>이자</t>
  </si>
  <si>
    <t>기타 고정지출</t>
  </si>
  <si>
    <t>고정 비용 합계</t>
  </si>
  <si>
    <t>부채 비율 합계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</si>
</sst>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₩&quot;#,##0;[Red]\-&quot;₩&quot;#,##0"/>
    <numFmt numFmtId="165" formatCode="_-&quot;₩&quot;* #,##0_-;\-&quot;₩&quot;* #,##0_-;_-&quot;₩&quot;* &quot;-&quot;_-;_-@"/>
    <numFmt numFmtId="166" formatCode="[&gt;0]0%;[=0]&quot;–&quot;;;"/>
  </numFmts>
  <fonts count="12">
    <font>
      <sz val="11.0"/>
      <color theme="1"/>
      <name val="Calibri"/>
      <scheme val="minor"/>
    </font>
    <font>
      <b/>
      <sz val="16.0"/>
      <color theme="1"/>
      <name val="Malgun Gothic"/>
    </font>
    <font>
      <sz val="16.0"/>
      <color theme="1"/>
      <name val="Malgun Gothic"/>
    </font>
    <font>
      <sz val="11.0"/>
      <color theme="1"/>
      <name val="Malgun Gothic"/>
    </font>
    <font>
      <b/>
      <sz val="14.0"/>
      <color theme="1"/>
      <name val="Malgun Gothic"/>
    </font>
    <font>
      <sz val="18.0"/>
      <color theme="1"/>
      <name val="Malgun Gothic"/>
    </font>
    <font>
      <sz val="14.0"/>
      <color theme="1"/>
      <name val="Malgun Gothic"/>
    </font>
    <font/>
    <font>
      <b/>
      <sz val="18.0"/>
      <color theme="1"/>
      <name val="Malgun Gothic"/>
    </font>
    <font>
      <b/>
      <sz val="12.0"/>
      <color theme="1"/>
      <name val="Malgun Gothic"/>
    </font>
    <font>
      <b/>
      <sz val="11.0"/>
      <color theme="1"/>
      <name val="Malgun Gothic"/>
    </font>
    <font>
      <b/>
      <sz val="13.0"/>
      <color theme="1"/>
      <name val="Malgun 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</fills>
  <borders count="5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center" wrapText="0"/>
    </xf>
    <xf borderId="0" fillId="2" fontId="1" numFmtId="0" xfId="0" applyAlignment="1" applyFill="1" applyFont="1">
      <alignment horizontal="left"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horizontal="left" vertical="center"/>
    </xf>
    <xf borderId="0" fillId="2" fontId="3" numFmtId="0" xfId="0" applyAlignment="1" applyFont="1">
      <alignment vertical="center"/>
    </xf>
    <xf borderId="0" fillId="2" fontId="4" numFmtId="0" xfId="0" applyAlignment="1" applyFont="1">
      <alignment vertical="center"/>
    </xf>
    <xf borderId="0" fillId="2" fontId="5" numFmtId="0" xfId="0" applyAlignment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0" fillId="2" fontId="6" numFmtId="0" xfId="0" applyAlignment="1" applyFont="1">
      <alignment vertical="center"/>
    </xf>
    <xf borderId="2" fillId="2" fontId="3" numFmtId="0" xfId="0" applyAlignment="1" applyBorder="1" applyFont="1">
      <alignment horizontal="center" vertical="center"/>
    </xf>
    <xf borderId="2" fillId="2" fontId="3" numFmtId="9" xfId="0" applyAlignment="1" applyBorder="1" applyFont="1" applyNumberFormat="1">
      <alignment horizontal="center" vertical="center"/>
    </xf>
    <xf borderId="1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right" vertical="center"/>
    </xf>
    <xf borderId="3" fillId="0" fontId="7" numFmtId="0" xfId="0" applyAlignment="1" applyBorder="1" applyFont="1">
      <alignment vertical="center"/>
    </xf>
    <xf borderId="4" fillId="0" fontId="7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9" xfId="0" applyAlignment="1" applyBorder="1" applyFont="1" applyNumberFormat="1">
      <alignment vertical="center"/>
    </xf>
    <xf borderId="0" fillId="2" fontId="8" numFmtId="0" xfId="0" applyAlignment="1" applyFont="1">
      <alignment vertical="center"/>
    </xf>
    <xf borderId="5" fillId="3" fontId="4" numFmtId="0" xfId="0" applyAlignment="1" applyBorder="1" applyFont="1">
      <alignment horizontal="center" vertical="center"/>
    </xf>
    <xf borderId="6" fillId="0" fontId="7" numFmtId="0" xfId="0" applyAlignment="1" applyBorder="1" applyFont="1">
      <alignment vertical="center"/>
    </xf>
    <xf borderId="7" fillId="0" fontId="7" numFmtId="0" xfId="0" applyAlignment="1" applyBorder="1" applyFont="1">
      <alignment vertical="center"/>
    </xf>
    <xf borderId="5" fillId="2" fontId="3" numFmtId="0" xfId="0" applyAlignment="1" applyBorder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8" fillId="2" fontId="4" numFmtId="0" xfId="0" applyAlignment="1" applyBorder="1" applyFont="1">
      <alignment vertical="center"/>
    </xf>
    <xf borderId="8" fillId="2" fontId="8" numFmtId="0" xfId="0" applyAlignment="1" applyBorder="1" applyFont="1">
      <alignment vertical="center"/>
    </xf>
    <xf borderId="8" fillId="2" fontId="3" numFmtId="0" xfId="0" applyAlignment="1" applyBorder="1" applyFont="1">
      <alignment vertical="center"/>
    </xf>
    <xf borderId="8" fillId="2" fontId="9" numFmtId="0" xfId="0" applyAlignment="1" applyBorder="1" applyFont="1">
      <alignment vertical="center"/>
    </xf>
    <xf borderId="8" fillId="2" fontId="10" numFmtId="0" xfId="0" applyAlignment="1" applyBorder="1" applyFont="1">
      <alignment vertical="center"/>
    </xf>
    <xf borderId="8" fillId="2" fontId="3" numFmtId="0" xfId="0" applyAlignment="1" applyBorder="1" applyFont="1">
      <alignment horizontal="left" vertical="center"/>
    </xf>
    <xf borderId="0" fillId="0" fontId="11" numFmtId="0" xfId="0" applyAlignment="1" applyFont="1">
      <alignment vertical="center"/>
    </xf>
    <xf borderId="0" fillId="0" fontId="3" numFmtId="0" xfId="0" applyAlignment="1" applyFont="1">
      <alignment vertical="center"/>
    </xf>
    <xf borderId="9" fillId="3" fontId="10" numFmtId="0" xfId="0" applyAlignment="1" applyBorder="1" applyFont="1">
      <alignment horizontal="center" vertical="center"/>
    </xf>
    <xf borderId="10" fillId="3" fontId="10" numFmtId="0" xfId="0" applyAlignment="1" applyBorder="1" applyFont="1">
      <alignment horizontal="center" vertical="center"/>
    </xf>
    <xf borderId="11" fillId="0" fontId="7" numFmtId="0" xfId="0" applyAlignment="1" applyBorder="1" applyFont="1">
      <alignment vertical="center"/>
    </xf>
    <xf borderId="12" fillId="0" fontId="7" numFmtId="0" xfId="0" applyAlignment="1" applyBorder="1" applyFont="1">
      <alignment vertical="center"/>
    </xf>
    <xf borderId="8" fillId="2" fontId="10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4" fillId="0" fontId="7" numFmtId="0" xfId="0" applyAlignment="1" applyBorder="1" applyFont="1">
      <alignment vertical="center"/>
    </xf>
    <xf borderId="15" fillId="0" fontId="7" numFmtId="0" xfId="0" applyAlignment="1" applyBorder="1" applyFont="1">
      <alignment vertical="center"/>
    </xf>
    <xf borderId="16" fillId="0" fontId="10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2" fontId="3" numFmtId="9" xfId="0" applyAlignment="1" applyBorder="1" applyFont="1" applyNumberFormat="1">
      <alignment vertical="center"/>
    </xf>
    <xf borderId="17" fillId="0" fontId="10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8" fillId="0" fontId="7" numFmtId="0" xfId="0" applyAlignment="1" applyBorder="1" applyFont="1">
      <alignment vertical="center"/>
    </xf>
    <xf borderId="19" fillId="0" fontId="7" numFmtId="0" xfId="0" applyAlignment="1" applyBorder="1" applyFont="1">
      <alignment vertical="center"/>
    </xf>
    <xf borderId="8" fillId="2" fontId="10" numFmtId="0" xfId="0" applyAlignment="1" applyBorder="1" applyFont="1">
      <alignment horizontal="left" vertical="center"/>
    </xf>
    <xf borderId="8" fillId="2" fontId="10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shrinkToFit="0" vertical="center" wrapText="1"/>
    </xf>
    <xf borderId="8" fillId="2" fontId="3" numFmtId="164" xfId="0" applyAlignment="1" applyBorder="1" applyFont="1" applyNumberFormat="1">
      <alignment shrinkToFit="0" vertical="center" wrapText="1"/>
    </xf>
    <xf borderId="8" fillId="2" fontId="11" numFmtId="0" xfId="0" applyAlignment="1" applyBorder="1" applyFont="1">
      <alignment vertical="center"/>
    </xf>
    <xf borderId="20" fillId="2" fontId="8" numFmtId="165" xfId="0" applyAlignment="1" applyBorder="1" applyFont="1" applyNumberFormat="1">
      <alignment horizontal="center" vertical="center"/>
    </xf>
    <xf borderId="21" fillId="0" fontId="7" numFmtId="0" xfId="0" applyAlignment="1" applyBorder="1" applyFont="1">
      <alignment vertical="center"/>
    </xf>
    <xf borderId="22" fillId="3" fontId="4" numFmtId="0" xfId="0" applyAlignment="1" applyBorder="1" applyFont="1">
      <alignment horizontal="center" vertical="center"/>
    </xf>
    <xf borderId="23" fillId="3" fontId="4" numFmtId="0" xfId="0" applyAlignment="1" applyBorder="1" applyFont="1">
      <alignment horizontal="center" vertical="center"/>
    </xf>
    <xf borderId="24" fillId="3" fontId="4" numFmtId="0" xfId="0" applyAlignment="1" applyBorder="1" applyFont="1">
      <alignment horizontal="center" vertical="center"/>
    </xf>
    <xf borderId="25" fillId="3" fontId="4" numFmtId="0" xfId="0" applyAlignment="1" applyBorder="1" applyFont="1">
      <alignment horizontal="center" vertical="center"/>
    </xf>
    <xf borderId="23" fillId="3" fontId="4" numFmtId="0" xfId="0" applyAlignment="1" applyBorder="1" applyFont="1">
      <alignment horizontal="center" vertical="top"/>
    </xf>
    <xf borderId="26" fillId="2" fontId="3" numFmtId="0" xfId="0" applyAlignment="1" applyBorder="1" applyFont="1">
      <alignment horizontal="center" vertical="center"/>
    </xf>
    <xf borderId="27" fillId="2" fontId="3" numFmtId="165" xfId="0" applyAlignment="1" applyBorder="1" applyFont="1" applyNumberFormat="1">
      <alignment horizontal="center" vertical="center"/>
    </xf>
    <xf borderId="28" fillId="2" fontId="3" numFmtId="166" xfId="0" applyAlignment="1" applyBorder="1" applyFont="1" applyNumberFormat="1">
      <alignment horizontal="center" vertical="center"/>
    </xf>
    <xf borderId="29" fillId="2" fontId="3" numFmtId="0" xfId="0" applyAlignment="1" applyBorder="1" applyFont="1">
      <alignment horizontal="center" vertical="center"/>
    </xf>
    <xf borderId="30" fillId="2" fontId="3" numFmtId="165" xfId="0" applyAlignment="1" applyBorder="1" applyFont="1" applyNumberFormat="1">
      <alignment horizontal="left" vertical="center"/>
    </xf>
    <xf borderId="30" fillId="2" fontId="3" numFmtId="0" xfId="0" applyAlignment="1" applyBorder="1" applyFont="1">
      <alignment horizontal="center" vertical="bottom"/>
    </xf>
    <xf borderId="31" fillId="2" fontId="3" numFmtId="0" xfId="0" applyAlignment="1" applyBorder="1" applyFont="1">
      <alignment horizontal="center" vertical="center"/>
    </xf>
    <xf borderId="8" fillId="2" fontId="3" numFmtId="9" xfId="0" applyAlignment="1" applyBorder="1" applyFont="1" applyNumberFormat="1">
      <alignment shrinkToFit="0" vertical="center" wrapText="1"/>
    </xf>
    <xf borderId="32" fillId="0" fontId="7" numFmtId="0" xfId="0" applyAlignment="1" applyBorder="1" applyFont="1">
      <alignment vertical="center"/>
    </xf>
    <xf borderId="33" fillId="0" fontId="7" numFmtId="0" xfId="0" applyAlignment="1" applyBorder="1" applyFont="1">
      <alignment vertical="center"/>
    </xf>
    <xf borderId="34" fillId="2" fontId="3" numFmtId="166" xfId="0" applyAlignment="1" applyBorder="1" applyFont="1" applyNumberFormat="1">
      <alignment horizontal="center" vertical="center"/>
    </xf>
    <xf borderId="35" fillId="2" fontId="3" numFmtId="0" xfId="0" applyAlignment="1" applyBorder="1" applyFont="1">
      <alignment horizontal="center" vertical="center"/>
    </xf>
    <xf borderId="36" fillId="2" fontId="3" numFmtId="165" xfId="0" applyAlignment="1" applyBorder="1" applyFont="1" applyNumberFormat="1">
      <alignment horizontal="left" vertical="center"/>
    </xf>
    <xf borderId="36" fillId="2" fontId="3" numFmtId="0" xfId="0" applyAlignment="1" applyBorder="1" applyFont="1">
      <alignment horizontal="center" vertical="bottom"/>
    </xf>
    <xf borderId="37" fillId="0" fontId="7" numFmtId="0" xfId="0" applyAlignment="1" applyBorder="1" applyFont="1">
      <alignment vertical="center"/>
    </xf>
    <xf borderId="38" fillId="0" fontId="7" numFmtId="0" xfId="0" applyAlignment="1" applyBorder="1" applyFont="1">
      <alignment vertical="center"/>
    </xf>
    <xf borderId="39" fillId="2" fontId="3" numFmtId="166" xfId="0" applyAlignment="1" applyBorder="1" applyFont="1" applyNumberFormat="1">
      <alignment horizontal="center" vertical="center"/>
    </xf>
    <xf borderId="40" fillId="2" fontId="3" numFmtId="0" xfId="0" applyAlignment="1" applyBorder="1" applyFont="1">
      <alignment horizontal="center" vertical="center"/>
    </xf>
    <xf borderId="1" fillId="2" fontId="3" numFmtId="165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horizontal="center" vertical="bottom"/>
    </xf>
    <xf borderId="41" fillId="0" fontId="7" numFmtId="0" xfId="0" applyAlignment="1" applyBorder="1" applyFont="1">
      <alignment vertical="center"/>
    </xf>
    <xf borderId="42" fillId="0" fontId="7" numFmtId="0" xfId="0" applyAlignment="1" applyBorder="1" applyFont="1">
      <alignment vertical="center"/>
    </xf>
    <xf borderId="43" fillId="0" fontId="7" numFmtId="0" xfId="0" applyAlignment="1" applyBorder="1" applyFont="1">
      <alignment vertical="center"/>
    </xf>
    <xf borderId="44" fillId="2" fontId="3" numFmtId="166" xfId="0" applyAlignment="1" applyBorder="1" applyFont="1" applyNumberFormat="1">
      <alignment horizontal="center" vertical="center"/>
    </xf>
    <xf borderId="45" fillId="2" fontId="3" numFmtId="0" xfId="0" applyAlignment="1" applyBorder="1" applyFont="1">
      <alignment horizontal="center" vertical="center"/>
    </xf>
    <xf borderId="46" fillId="2" fontId="3" numFmtId="165" xfId="0" applyAlignment="1" applyBorder="1" applyFont="1" applyNumberFormat="1">
      <alignment horizontal="left" vertical="center"/>
    </xf>
    <xf borderId="46" fillId="2" fontId="3" numFmtId="0" xfId="0" applyAlignment="1" applyBorder="1" applyFont="1">
      <alignment horizontal="center" vertical="bottom"/>
    </xf>
    <xf borderId="47" fillId="0" fontId="7" numFmtId="0" xfId="0" applyAlignment="1" applyBorder="1" applyFont="1">
      <alignment vertical="center"/>
    </xf>
    <xf borderId="48" fillId="2" fontId="3" numFmtId="0" xfId="0" applyAlignment="1" applyBorder="1" applyFont="1">
      <alignment horizontal="center" vertical="center"/>
    </xf>
    <xf borderId="49" fillId="2" fontId="3" numFmtId="165" xfId="0" applyAlignment="1" applyBorder="1" applyFont="1" applyNumberFormat="1">
      <alignment horizontal="center" vertical="center"/>
    </xf>
    <xf borderId="50" fillId="2" fontId="3" numFmtId="166" xfId="0" applyAlignment="1" applyBorder="1" applyFont="1" applyNumberFormat="1">
      <alignment horizontal="center" vertical="center"/>
    </xf>
    <xf borderId="51" fillId="2" fontId="3" numFmtId="0" xfId="0" applyAlignment="1" applyBorder="1" applyFont="1">
      <alignment horizontal="center" vertical="center"/>
    </xf>
    <xf borderId="52" fillId="2" fontId="3" numFmtId="165" xfId="0" applyAlignment="1" applyBorder="1" applyFont="1" applyNumberFormat="1">
      <alignment horizontal="left" vertical="center"/>
    </xf>
    <xf borderId="52" fillId="2" fontId="3" numFmtId="0" xfId="0" applyAlignment="1" applyBorder="1" applyFont="1">
      <alignment horizontal="center" vertical="bottom"/>
    </xf>
    <xf borderId="50" fillId="2" fontId="3" numFmtId="0" xfId="0" applyAlignment="1" applyBorder="1" applyFont="1">
      <alignment horizontal="center" vertical="center"/>
    </xf>
    <xf borderId="53" fillId="0" fontId="7" numFmtId="0" xfId="0" applyAlignment="1" applyBorder="1" applyFont="1">
      <alignment vertical="center"/>
    </xf>
    <xf borderId="39" fillId="2" fontId="3" numFmtId="0" xfId="0" applyAlignment="1" applyBorder="1" applyFont="1">
      <alignment horizontal="center" vertical="center"/>
    </xf>
    <xf borderId="30" fillId="2" fontId="3" numFmtId="0" xfId="0" applyAlignment="1" applyBorder="1" applyFont="1">
      <alignment horizontal="center" vertical="center"/>
    </xf>
    <xf borderId="28" fillId="2" fontId="3" numFmtId="0" xfId="0" applyAlignment="1" applyBorder="1" applyFont="1">
      <alignment horizontal="center" vertical="center"/>
    </xf>
    <xf borderId="46" fillId="2" fontId="3" numFmtId="0" xfId="0" applyAlignment="1" applyBorder="1" applyFont="1">
      <alignment horizontal="center" vertical="center"/>
    </xf>
    <xf borderId="44" fillId="2" fontId="3" numFmtId="0" xfId="0" applyAlignment="1" applyBorder="1" applyFont="1">
      <alignment horizontal="center" vertical="center"/>
    </xf>
    <xf borderId="52" fillId="2" fontId="3" numFmtId="0" xfId="0" applyAlignment="1" applyBorder="1" applyFont="1">
      <alignment horizontal="center" vertical="center"/>
    </xf>
    <xf borderId="36" fillId="2" fontId="3" numFmtId="0" xfId="0" applyAlignment="1" applyBorder="1" applyFont="1">
      <alignment horizontal="center" vertical="center"/>
    </xf>
    <xf borderId="34" fillId="2" fontId="3" numFmtId="0" xfId="0" applyAlignment="1" applyBorder="1" applyFont="1">
      <alignment horizontal="center" vertical="center"/>
    </xf>
    <xf borderId="54" fillId="4" fontId="9" numFmtId="0" xfId="0" applyAlignment="1" applyBorder="1" applyFill="1" applyFont="1">
      <alignment horizontal="center" vertical="center"/>
    </xf>
    <xf borderId="30" fillId="4" fontId="9" numFmtId="165" xfId="0" applyAlignment="1" applyBorder="1" applyFont="1" applyNumberFormat="1">
      <alignment horizontal="center" vertical="center"/>
    </xf>
    <xf borderId="28" fillId="4" fontId="9" numFmtId="166" xfId="0" applyAlignment="1" applyBorder="1" applyFont="1" applyNumberFormat="1">
      <alignment horizontal="center" vertical="center"/>
    </xf>
    <xf borderId="29" fillId="4" fontId="4" numFmtId="0" xfId="0" applyAlignment="1" applyBorder="1" applyFont="1">
      <alignment horizontal="center" vertical="center"/>
    </xf>
    <xf borderId="30" fillId="4" fontId="4" numFmtId="165" xfId="0" applyAlignment="1" applyBorder="1" applyFont="1" applyNumberFormat="1">
      <alignment horizontal="center" vertical="center"/>
    </xf>
    <xf borderId="30" fillId="4" fontId="4" numFmtId="0" xfId="0" applyAlignment="1" applyBorder="1" applyFont="1">
      <alignment horizontal="center" vertical="center"/>
    </xf>
    <xf borderId="30" fillId="4" fontId="4" numFmtId="0" xfId="0" applyAlignment="1" applyBorder="1" applyFont="1">
      <alignment horizontal="center" vertical="bottom"/>
    </xf>
    <xf borderId="28" fillId="4" fontId="4" numFmtId="0" xfId="0" applyAlignment="1" applyBorder="1" applyFont="1">
      <alignment horizontal="center" vertical="center"/>
    </xf>
    <xf borderId="55" fillId="4" fontId="9" numFmtId="0" xfId="0" applyAlignment="1" applyBorder="1" applyFont="1">
      <alignment horizontal="center" vertical="center"/>
    </xf>
    <xf borderId="46" fillId="4" fontId="9" numFmtId="165" xfId="0" applyAlignment="1" applyBorder="1" applyFont="1" applyNumberFormat="1">
      <alignment horizontal="center" vertical="center"/>
    </xf>
    <xf borderId="44" fillId="4" fontId="9" numFmtId="166" xfId="0" applyAlignment="1" applyBorder="1" applyFont="1" applyNumberFormat="1">
      <alignment horizontal="center" vertical="center"/>
    </xf>
    <xf borderId="45" fillId="4" fontId="3" numFmtId="0" xfId="0" applyAlignment="1" applyBorder="1" applyFont="1">
      <alignment horizontal="center" vertical="center"/>
    </xf>
    <xf borderId="46" fillId="4" fontId="3" numFmtId="165" xfId="0" applyAlignment="1" applyBorder="1" applyFont="1" applyNumberFormat="1">
      <alignment horizontal="right" vertical="center"/>
    </xf>
    <xf borderId="46" fillId="4" fontId="3" numFmtId="0" xfId="0" applyAlignment="1" applyBorder="1" applyFont="1">
      <alignment horizontal="center" vertical="center"/>
    </xf>
    <xf borderId="46" fillId="4" fontId="3" numFmtId="0" xfId="0" applyAlignment="1" applyBorder="1" applyFont="1">
      <alignment horizontal="center" vertical="bottom"/>
    </xf>
    <xf borderId="44" fillId="4" fontId="3" numFmtId="0" xfId="0" applyAlignment="1" applyBorder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EEEEEE"/>
          <bgColor rgb="FFEEEEEE"/>
        </patternFill>
      </fill>
      <border/>
    </dxf>
    <dxf>
      <font/>
      <fill>
        <patternFill patternType="solid">
          <fgColor rgb="FFFFF9CC"/>
          <bgColor rgb="FFFFF9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11.14"/>
    <col customWidth="1" min="3" max="3" width="9.14"/>
    <col customWidth="1" min="4" max="4" width="28.0"/>
    <col customWidth="1" min="5" max="5" width="29.43"/>
    <col customWidth="1" min="6" max="6" width="16.14"/>
    <col customWidth="1" min="7" max="26" width="10.57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4"/>
      <c r="B7" s="4"/>
      <c r="C7" s="4"/>
      <c r="D7" s="4"/>
      <c r="E7" s="4"/>
      <c r="F7" s="4"/>
      <c r="G7" s="4"/>
      <c r="H7" s="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5" t="s">
        <v>6</v>
      </c>
      <c r="B8" s="6"/>
      <c r="C8" s="6"/>
      <c r="D8" s="6"/>
      <c r="E8" s="6"/>
      <c r="F8" s="6"/>
      <c r="G8" s="6"/>
      <c r="H8" s="6"/>
      <c r="I8" s="3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6.5" customHeight="1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6.5" customHeight="1">
      <c r="A10" s="9" t="s">
        <v>13</v>
      </c>
      <c r="B10" s="9" t="s">
        <v>14</v>
      </c>
      <c r="C10" s="10">
        <v>0.36</v>
      </c>
      <c r="D10" s="11" t="s">
        <v>15</v>
      </c>
      <c r="E10" s="11" t="s">
        <v>16</v>
      </c>
      <c r="F10" s="12" t="s">
        <v>17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customHeight="1">
      <c r="A11" s="13"/>
      <c r="B11" s="13"/>
      <c r="C11" s="13"/>
      <c r="D11" s="11" t="s">
        <v>18</v>
      </c>
      <c r="E11" s="11" t="s">
        <v>19</v>
      </c>
      <c r="F11" s="12" t="s">
        <v>20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 customHeight="1">
      <c r="A12" s="13"/>
      <c r="B12" s="13"/>
      <c r="C12" s="13"/>
      <c r="D12" s="11" t="s">
        <v>21</v>
      </c>
      <c r="E12" s="11" t="s">
        <v>22</v>
      </c>
      <c r="F12" s="12" t="s">
        <v>23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customHeight="1">
      <c r="A13" s="13"/>
      <c r="B13" s="13"/>
      <c r="C13" s="13"/>
      <c r="D13" s="11" t="s">
        <v>24</v>
      </c>
      <c r="E13" s="11" t="s">
        <v>25</v>
      </c>
      <c r="F13" s="12" t="s">
        <v>23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13"/>
      <c r="B14" s="13"/>
      <c r="C14" s="13"/>
      <c r="D14" s="11" t="s">
        <v>26</v>
      </c>
      <c r="E14" s="11" t="s">
        <v>27</v>
      </c>
      <c r="F14" s="12" t="s">
        <v>28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>
      <c r="A15" s="14"/>
      <c r="B15" s="14"/>
      <c r="C15" s="14"/>
      <c r="D15" s="11" t="s">
        <v>29</v>
      </c>
      <c r="E15" s="11" t="s">
        <v>30</v>
      </c>
      <c r="F15" s="12" t="s">
        <v>31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customHeight="1">
      <c r="A16" s="9" t="s">
        <v>32</v>
      </c>
      <c r="B16" s="9" t="s">
        <v>33</v>
      </c>
      <c r="C16" s="10">
        <v>0.24</v>
      </c>
      <c r="D16" s="11" t="s">
        <v>34</v>
      </c>
      <c r="E16" s="11" t="s">
        <v>35</v>
      </c>
      <c r="F16" s="12" t="s">
        <v>23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>
      <c r="A17" s="13"/>
      <c r="B17" s="13"/>
      <c r="C17" s="13"/>
      <c r="D17" s="11" t="s">
        <v>36</v>
      </c>
      <c r="E17" s="11" t="s">
        <v>37</v>
      </c>
      <c r="F17" s="12" t="s">
        <v>38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customHeight="1">
      <c r="A18" s="13"/>
      <c r="B18" s="13"/>
      <c r="C18" s="13"/>
      <c r="D18" s="11" t="s">
        <v>39</v>
      </c>
      <c r="E18" s="11" t="s">
        <v>40</v>
      </c>
      <c r="F18" s="12" t="s">
        <v>41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13"/>
      <c r="B19" s="13"/>
      <c r="C19" s="13"/>
      <c r="D19" s="11" t="s">
        <v>42</v>
      </c>
      <c r="E19" s="11" t="s">
        <v>43</v>
      </c>
      <c r="F19" s="12" t="s">
        <v>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customHeight="1">
      <c r="A20" s="14"/>
      <c r="B20" s="14"/>
      <c r="C20" s="14"/>
      <c r="D20" s="11" t="s">
        <v>44</v>
      </c>
      <c r="E20" s="11" t="s">
        <v>45</v>
      </c>
      <c r="F20" s="12" t="s">
        <v>31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>
      <c r="A21" s="9" t="s">
        <v>46</v>
      </c>
      <c r="B21" s="9" t="s">
        <v>47</v>
      </c>
      <c r="C21" s="10">
        <v>0.3</v>
      </c>
      <c r="D21" s="11" t="s">
        <v>48</v>
      </c>
      <c r="E21" s="11" t="s">
        <v>49</v>
      </c>
      <c r="F21" s="12" t="s">
        <v>50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customHeight="1">
      <c r="A22" s="13"/>
      <c r="B22" s="13"/>
      <c r="C22" s="13"/>
      <c r="D22" s="11" t="s">
        <v>51</v>
      </c>
      <c r="E22" s="11" t="s">
        <v>52</v>
      </c>
      <c r="F22" s="12" t="s">
        <v>20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13"/>
      <c r="B23" s="13"/>
      <c r="C23" s="13"/>
      <c r="D23" s="11" t="s">
        <v>53</v>
      </c>
      <c r="E23" s="11" t="s">
        <v>54</v>
      </c>
      <c r="F23" s="12" t="s">
        <v>55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>
      <c r="A24" s="13"/>
      <c r="B24" s="13"/>
      <c r="C24" s="13"/>
      <c r="D24" s="11" t="s">
        <v>56</v>
      </c>
      <c r="E24" s="11" t="s">
        <v>57</v>
      </c>
      <c r="F24" s="12" t="s">
        <v>38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14"/>
      <c r="B25" s="14"/>
      <c r="C25" s="14"/>
      <c r="D25" s="11" t="s">
        <v>58</v>
      </c>
      <c r="E25" s="11" t="s">
        <v>59</v>
      </c>
      <c r="F25" s="12" t="s">
        <v>31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15" t="s">
        <v>60</v>
      </c>
      <c r="B26" s="15" t="s">
        <v>38</v>
      </c>
      <c r="C26" s="16">
        <v>0.1</v>
      </c>
      <c r="D26" s="11" t="s">
        <v>61</v>
      </c>
      <c r="E26" s="11" t="s">
        <v>62</v>
      </c>
      <c r="F26" s="12" t="s">
        <v>38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17" t="s">
        <v>63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>
      <c r="A30" s="18" t="s">
        <v>7</v>
      </c>
      <c r="B30" s="19"/>
      <c r="C30" s="18" t="s">
        <v>64</v>
      </c>
      <c r="D30" s="20"/>
      <c r="E30" s="19"/>
      <c r="F30" s="18" t="s">
        <v>11</v>
      </c>
      <c r="G30" s="20"/>
      <c r="H30" s="1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6.5" customHeight="1">
      <c r="A31" s="21" t="s">
        <v>13</v>
      </c>
      <c r="B31" s="19"/>
      <c r="C31" s="21" t="s">
        <v>65</v>
      </c>
      <c r="D31" s="20"/>
      <c r="E31" s="19"/>
      <c r="F31" s="21" t="s">
        <v>66</v>
      </c>
      <c r="G31" s="20"/>
      <c r="H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21" t="s">
        <v>46</v>
      </c>
      <c r="B32" s="19"/>
      <c r="C32" s="21" t="s">
        <v>67</v>
      </c>
      <c r="D32" s="20"/>
      <c r="E32" s="19"/>
      <c r="F32" s="21" t="s">
        <v>68</v>
      </c>
      <c r="G32" s="20"/>
      <c r="H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21" t="s">
        <v>32</v>
      </c>
      <c r="B33" s="19"/>
      <c r="C33" s="21" t="s">
        <v>69</v>
      </c>
      <c r="D33" s="20"/>
      <c r="E33" s="19"/>
      <c r="F33" s="21" t="s">
        <v>70</v>
      </c>
      <c r="G33" s="20"/>
      <c r="H33" s="1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21" t="s">
        <v>60</v>
      </c>
      <c r="B34" s="19"/>
      <c r="C34" s="21" t="s">
        <v>71</v>
      </c>
      <c r="D34" s="20"/>
      <c r="E34" s="19"/>
      <c r="F34" s="21" t="s">
        <v>72</v>
      </c>
      <c r="G34" s="20"/>
      <c r="H34" s="1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21" t="s">
        <v>73</v>
      </c>
      <c r="B35" s="19"/>
      <c r="C35" s="21" t="s">
        <v>74</v>
      </c>
      <c r="D35" s="20"/>
      <c r="E35" s="19"/>
      <c r="F35" s="21" t="s">
        <v>75</v>
      </c>
      <c r="G35" s="20"/>
      <c r="H35" s="1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21" t="s">
        <v>76</v>
      </c>
      <c r="B36" s="19"/>
      <c r="C36" s="21" t="s">
        <v>77</v>
      </c>
      <c r="D36" s="20"/>
      <c r="E36" s="19"/>
      <c r="F36" s="21" t="s">
        <v>78</v>
      </c>
      <c r="G36" s="20"/>
      <c r="H36" s="1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21" t="s">
        <v>79</v>
      </c>
      <c r="B37" s="19"/>
      <c r="C37" s="21" t="s">
        <v>80</v>
      </c>
      <c r="D37" s="20"/>
      <c r="E37" s="19"/>
      <c r="F37" s="21" t="s">
        <v>81</v>
      </c>
      <c r="G37" s="20"/>
      <c r="H37" s="1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6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6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6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6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6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6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6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B21:B25"/>
    <mergeCell ref="C21:C25"/>
    <mergeCell ref="C30:E30"/>
    <mergeCell ref="F30:H30"/>
    <mergeCell ref="A10:A15"/>
    <mergeCell ref="B10:B15"/>
    <mergeCell ref="C10:C15"/>
    <mergeCell ref="A16:A20"/>
    <mergeCell ref="B16:B20"/>
    <mergeCell ref="C16:C20"/>
    <mergeCell ref="A21:A25"/>
    <mergeCell ref="A30:B30"/>
    <mergeCell ref="A31:B31"/>
    <mergeCell ref="C31:E31"/>
    <mergeCell ref="F31:H31"/>
    <mergeCell ref="A32:B32"/>
    <mergeCell ref="C32:E32"/>
    <mergeCell ref="F32:H32"/>
    <mergeCell ref="C35:E35"/>
    <mergeCell ref="F35:H35"/>
    <mergeCell ref="A36:B36"/>
    <mergeCell ref="C36:E36"/>
    <mergeCell ref="F36:H36"/>
    <mergeCell ref="A37:B37"/>
    <mergeCell ref="C37:E37"/>
    <mergeCell ref="F37:H37"/>
    <mergeCell ref="A33:B33"/>
    <mergeCell ref="C33:E33"/>
    <mergeCell ref="F33:H33"/>
    <mergeCell ref="A34:B34"/>
    <mergeCell ref="C34:E34"/>
    <mergeCell ref="F34:H34"/>
    <mergeCell ref="A35:B35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15.14"/>
    <col customWidth="1" min="4" max="4" width="24.0"/>
    <col customWidth="1" min="5" max="5" width="12.43"/>
    <col customWidth="1" min="6" max="6" width="9.71"/>
    <col customWidth="1" min="7" max="7" width="6.43"/>
    <col customWidth="1" min="8" max="8" width="21.43"/>
    <col customWidth="1" min="9" max="15" width="9.0"/>
    <col customWidth="1" min="16" max="26" width="8.71"/>
  </cols>
  <sheetData>
    <row r="1" ht="16.5" customHeight="1">
      <c r="A1" s="22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6.5" customHeight="1">
      <c r="A2" s="24" t="s">
        <v>83</v>
      </c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ht="15.75" customHeight="1">
      <c r="A3" s="25"/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ht="16.5" customHeight="1">
      <c r="A4" s="27" t="s">
        <v>84</v>
      </c>
      <c r="B4" s="24"/>
      <c r="C4" s="24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ht="16.5" customHeight="1">
      <c r="A5" s="28" t="s">
        <v>85</v>
      </c>
      <c r="B5" s="28"/>
      <c r="C5" s="28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ht="16.5" customHeight="1">
      <c r="A6" s="26" t="s">
        <v>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ht="16.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ht="16.5" customHeight="1">
      <c r="A8" s="27" t="s">
        <v>87</v>
      </c>
      <c r="B8" s="24"/>
      <c r="C8" s="24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ht="16.5" customHeight="1">
      <c r="A9" s="29" t="s">
        <v>88</v>
      </c>
      <c r="B9" s="29"/>
      <c r="C9" s="29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ht="16.5" customHeight="1">
      <c r="A10" s="29" t="s">
        <v>89</v>
      </c>
      <c r="B10" s="29"/>
      <c r="C10" s="2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16.5" customHeight="1">
      <c r="A11" s="29" t="s">
        <v>90</v>
      </c>
      <c r="B11" s="29"/>
      <c r="C11" s="2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ht="16.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ht="16.5" customHeight="1">
      <c r="A13" s="30" t="s">
        <v>91</v>
      </c>
      <c r="B13" s="31"/>
      <c r="C13" s="31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ht="16.5" customHeight="1">
      <c r="A14" s="32" t="s">
        <v>92</v>
      </c>
      <c r="B14" s="32" t="s">
        <v>93</v>
      </c>
      <c r="C14" s="33" t="s">
        <v>94</v>
      </c>
      <c r="D14" s="34"/>
      <c r="E14" s="34"/>
      <c r="F14" s="35"/>
      <c r="G14" s="36"/>
      <c r="H14" s="36"/>
      <c r="I14" s="3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ht="16.5" customHeight="1">
      <c r="A15" s="37" t="s">
        <v>95</v>
      </c>
      <c r="B15" s="37" t="s">
        <v>96</v>
      </c>
      <c r="C15" s="38" t="s">
        <v>97</v>
      </c>
      <c r="D15" s="39"/>
      <c r="E15" s="39"/>
      <c r="F15" s="40"/>
      <c r="G15" s="28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ht="16.5" customHeight="1">
      <c r="A16" s="41" t="s">
        <v>98</v>
      </c>
      <c r="B16" s="41" t="s">
        <v>99</v>
      </c>
      <c r="C16" s="42" t="s">
        <v>100</v>
      </c>
      <c r="D16" s="20"/>
      <c r="E16" s="20"/>
      <c r="F16" s="19"/>
      <c r="G16" s="28"/>
      <c r="H16" s="43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ht="16.5" customHeight="1">
      <c r="A17" s="41" t="s">
        <v>101</v>
      </c>
      <c r="B17" s="41" t="s">
        <v>102</v>
      </c>
      <c r="C17" s="42" t="s">
        <v>103</v>
      </c>
      <c r="D17" s="20"/>
      <c r="E17" s="20"/>
      <c r="F17" s="19"/>
      <c r="G17" s="28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ht="16.5" customHeight="1">
      <c r="A18" s="41" t="s">
        <v>104</v>
      </c>
      <c r="B18" s="41" t="s">
        <v>99</v>
      </c>
      <c r="C18" s="42" t="s">
        <v>105</v>
      </c>
      <c r="D18" s="20"/>
      <c r="E18" s="20"/>
      <c r="F18" s="19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ht="16.5" customHeight="1">
      <c r="A19" s="41" t="s">
        <v>106</v>
      </c>
      <c r="B19" s="41" t="s">
        <v>102</v>
      </c>
      <c r="C19" s="42" t="s">
        <v>107</v>
      </c>
      <c r="D19" s="20"/>
      <c r="E19" s="20"/>
      <c r="F19" s="19"/>
      <c r="G19" s="28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ht="16.5" customHeight="1">
      <c r="A20" s="41" t="s">
        <v>108</v>
      </c>
      <c r="B20" s="41" t="s">
        <v>109</v>
      </c>
      <c r="C20" s="42" t="s">
        <v>110</v>
      </c>
      <c r="D20" s="20"/>
      <c r="E20" s="20"/>
      <c r="F20" s="19"/>
      <c r="G20" s="28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ht="16.5" customHeight="1">
      <c r="A21" s="44" t="s">
        <v>60</v>
      </c>
      <c r="B21" s="44" t="s">
        <v>111</v>
      </c>
      <c r="C21" s="45" t="s">
        <v>112</v>
      </c>
      <c r="D21" s="46"/>
      <c r="E21" s="46"/>
      <c r="F21" s="47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16.5" customHeight="1">
      <c r="A22" s="26" t="s">
        <v>113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ht="16.5" customHeight="1">
      <c r="A23" s="48" t="s">
        <v>114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ht="16.5" customHeight="1">
      <c r="A24" s="48" t="s">
        <v>115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ht="16.5" customHeight="1">
      <c r="A25" s="48" t="s">
        <v>116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ht="16.5" customHeight="1">
      <c r="A26" s="26" t="s">
        <v>117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16.5" customHeight="1">
      <c r="A27" s="26" t="s">
        <v>118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ht="16.5" customHeight="1">
      <c r="A28" s="29"/>
      <c r="B28" s="29"/>
      <c r="C28" s="29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ht="16.5" customHeight="1">
      <c r="A29" s="27" t="s">
        <v>119</v>
      </c>
      <c r="B29" s="24"/>
      <c r="C29" s="24"/>
      <c r="D29" s="26"/>
      <c r="E29" s="26"/>
      <c r="F29" s="26"/>
      <c r="G29" s="49"/>
      <c r="H29" s="49"/>
      <c r="I29" s="49"/>
      <c r="J29" s="49"/>
      <c r="K29" s="49"/>
      <c r="L29" s="4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ht="16.5" customHeight="1">
      <c r="A30" s="29" t="s">
        <v>120</v>
      </c>
      <c r="B30" s="29"/>
      <c r="C30" s="29"/>
      <c r="D30" s="26"/>
      <c r="E30" s="26"/>
      <c r="F30" s="26"/>
      <c r="G30" s="50"/>
      <c r="H30" s="50"/>
      <c r="I30" s="51"/>
      <c r="J30" s="50"/>
      <c r="K30" s="50"/>
      <c r="L30" s="5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16.5" customHeight="1">
      <c r="A31" s="29" t="s">
        <v>121</v>
      </c>
      <c r="B31" s="29"/>
      <c r="C31" s="29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16.5" customHeight="1">
      <c r="A32" s="29"/>
      <c r="B32" s="29"/>
      <c r="C32" s="2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16.5" customHeight="1">
      <c r="A33" s="27" t="s">
        <v>122</v>
      </c>
      <c r="B33" s="52"/>
      <c r="C33" s="52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6.5" customHeight="1">
      <c r="A34" s="29" t="s">
        <v>123</v>
      </c>
      <c r="B34" s="29"/>
      <c r="C34" s="29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6.5" customHeight="1">
      <c r="A35" s="48" t="s">
        <v>124</v>
      </c>
      <c r="B35" s="48"/>
      <c r="C35" s="48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6.5" customHeight="1">
      <c r="A36" s="48" t="s">
        <v>125</v>
      </c>
      <c r="B36" s="48"/>
      <c r="C36" s="4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6.5" customHeight="1">
      <c r="A37" s="29" t="s">
        <v>126</v>
      </c>
      <c r="B37" s="29"/>
      <c r="C37" s="29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6.5" customHeight="1">
      <c r="A38" s="29"/>
      <c r="B38" s="29"/>
      <c r="C38" s="29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16.5" customHeight="1">
      <c r="A39" s="25" t="s">
        <v>127</v>
      </c>
      <c r="B39" s="25"/>
      <c r="C39" s="53">
        <v>2500000.0</v>
      </c>
      <c r="D39" s="54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16.5" customHeight="1">
      <c r="A40" s="55" t="s">
        <v>128</v>
      </c>
      <c r="B40" s="56" t="s">
        <v>129</v>
      </c>
      <c r="C40" s="57" t="s">
        <v>9</v>
      </c>
      <c r="D40" s="58" t="s">
        <v>130</v>
      </c>
      <c r="E40" s="56" t="s">
        <v>131</v>
      </c>
      <c r="F40" s="59" t="s">
        <v>132</v>
      </c>
      <c r="G40" s="56" t="s">
        <v>133</v>
      </c>
      <c r="H40" s="57" t="s">
        <v>134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6.5" customHeight="1">
      <c r="A41" s="60" t="s">
        <v>95</v>
      </c>
      <c r="B41" s="61">
        <f>E41+E42</f>
        <v>550000</v>
      </c>
      <c r="C41" s="62">
        <f t="shared" ref="C41:C59" si="1">E41/$C$39</f>
        <v>0.22</v>
      </c>
      <c r="D41" s="63" t="s">
        <v>135</v>
      </c>
      <c r="E41" s="64">
        <v>550000.0</v>
      </c>
      <c r="F41" s="65" t="s">
        <v>136</v>
      </c>
      <c r="G41" s="65" t="s">
        <v>137</v>
      </c>
      <c r="H41" s="66" t="s">
        <v>138</v>
      </c>
      <c r="I41" s="26"/>
      <c r="J41" s="50"/>
      <c r="K41" s="50"/>
      <c r="L41" s="67"/>
      <c r="M41" s="50"/>
      <c r="N41" s="50"/>
      <c r="O41" s="50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6.5" customHeight="1">
      <c r="A42" s="68"/>
      <c r="B42" s="69"/>
      <c r="C42" s="70">
        <f t="shared" si="1"/>
        <v>0</v>
      </c>
      <c r="D42" s="71" t="s">
        <v>139</v>
      </c>
      <c r="E42" s="72">
        <v>0.0</v>
      </c>
      <c r="F42" s="73"/>
      <c r="G42" s="73" t="s">
        <v>140</v>
      </c>
      <c r="H42" s="74"/>
      <c r="I42" s="26"/>
      <c r="J42" s="50"/>
      <c r="K42" s="50"/>
      <c r="L42" s="50"/>
      <c r="M42" s="50"/>
      <c r="N42" s="50"/>
      <c r="O42" s="50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16.5" customHeight="1">
      <c r="A43" s="60" t="s">
        <v>98</v>
      </c>
      <c r="B43" s="61">
        <f>E43+E44+E45</f>
        <v>100000</v>
      </c>
      <c r="C43" s="62">
        <f t="shared" si="1"/>
        <v>0.012</v>
      </c>
      <c r="D43" s="63" t="s">
        <v>141</v>
      </c>
      <c r="E43" s="64">
        <v>30000.0</v>
      </c>
      <c r="F43" s="65" t="s">
        <v>142</v>
      </c>
      <c r="G43" s="65" t="s">
        <v>137</v>
      </c>
      <c r="H43" s="66" t="s">
        <v>143</v>
      </c>
      <c r="I43" s="26"/>
      <c r="J43" s="50"/>
      <c r="K43" s="50"/>
      <c r="L43" s="50"/>
      <c r="M43" s="50"/>
      <c r="N43" s="50"/>
      <c r="O43" s="50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16.5" customHeight="1">
      <c r="A44" s="75"/>
      <c r="B44" s="13"/>
      <c r="C44" s="76">
        <f t="shared" si="1"/>
        <v>0.008</v>
      </c>
      <c r="D44" s="77" t="s">
        <v>144</v>
      </c>
      <c r="E44" s="78">
        <v>20000.0</v>
      </c>
      <c r="F44" s="79" t="s">
        <v>142</v>
      </c>
      <c r="G44" s="79" t="s">
        <v>137</v>
      </c>
      <c r="H44" s="80"/>
      <c r="I44" s="26"/>
      <c r="J44" s="50"/>
      <c r="K44" s="50"/>
      <c r="L44" s="50"/>
      <c r="M44" s="50"/>
      <c r="N44" s="50"/>
      <c r="O44" s="50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16.5" customHeight="1">
      <c r="A45" s="81"/>
      <c r="B45" s="82"/>
      <c r="C45" s="83">
        <f t="shared" si="1"/>
        <v>0.02</v>
      </c>
      <c r="D45" s="84" t="s">
        <v>145</v>
      </c>
      <c r="E45" s="85">
        <v>50000.0</v>
      </c>
      <c r="F45" s="86" t="s">
        <v>142</v>
      </c>
      <c r="G45" s="86" t="s">
        <v>137</v>
      </c>
      <c r="H45" s="87"/>
      <c r="I45" s="26"/>
      <c r="J45" s="50"/>
      <c r="K45" s="50"/>
      <c r="L45" s="50"/>
      <c r="M45" s="50"/>
      <c r="N45" s="50"/>
      <c r="O45" s="50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16.5" customHeight="1">
      <c r="A46" s="88" t="s">
        <v>101</v>
      </c>
      <c r="B46" s="89">
        <f>E46+E47</f>
        <v>90000</v>
      </c>
      <c r="C46" s="90">
        <f t="shared" si="1"/>
        <v>0.024</v>
      </c>
      <c r="D46" s="91" t="s">
        <v>146</v>
      </c>
      <c r="E46" s="92">
        <v>60000.0</v>
      </c>
      <c r="F46" s="93" t="s">
        <v>136</v>
      </c>
      <c r="G46" s="93" t="s">
        <v>137</v>
      </c>
      <c r="H46" s="94" t="s">
        <v>147</v>
      </c>
      <c r="I46" s="26"/>
      <c r="J46" s="50"/>
      <c r="K46" s="50"/>
      <c r="L46" s="50"/>
      <c r="M46" s="50"/>
      <c r="N46" s="50"/>
      <c r="O46" s="50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16.5" customHeight="1">
      <c r="A47" s="95"/>
      <c r="B47" s="69"/>
      <c r="C47" s="76">
        <f t="shared" si="1"/>
        <v>0.012</v>
      </c>
      <c r="D47" s="77" t="s">
        <v>148</v>
      </c>
      <c r="E47" s="78">
        <v>30000.0</v>
      </c>
      <c r="F47" s="79" t="s">
        <v>136</v>
      </c>
      <c r="G47" s="79" t="s">
        <v>137</v>
      </c>
      <c r="H47" s="9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16.5" customHeight="1">
      <c r="A48" s="60" t="s">
        <v>104</v>
      </c>
      <c r="B48" s="61">
        <f>E48+E49</f>
        <v>23000</v>
      </c>
      <c r="C48" s="62">
        <f t="shared" si="1"/>
        <v>0.008</v>
      </c>
      <c r="D48" s="63" t="s">
        <v>149</v>
      </c>
      <c r="E48" s="64">
        <v>20000.0</v>
      </c>
      <c r="F48" s="97" t="s">
        <v>136</v>
      </c>
      <c r="G48" s="65" t="s">
        <v>137</v>
      </c>
      <c r="H48" s="98" t="s">
        <v>150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16.5" customHeight="1">
      <c r="A49" s="81"/>
      <c r="B49" s="82"/>
      <c r="C49" s="83">
        <f t="shared" si="1"/>
        <v>0.0012</v>
      </c>
      <c r="D49" s="84" t="s">
        <v>151</v>
      </c>
      <c r="E49" s="85">
        <v>3000.0</v>
      </c>
      <c r="F49" s="99" t="s">
        <v>136</v>
      </c>
      <c r="G49" s="86" t="s">
        <v>137</v>
      </c>
      <c r="H49" s="100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16.5" customHeight="1">
      <c r="A50" s="88" t="s">
        <v>106</v>
      </c>
      <c r="B50" s="89">
        <f>E50+E51+E52+E53</f>
        <v>70000</v>
      </c>
      <c r="C50" s="90">
        <f t="shared" si="1"/>
        <v>0.028</v>
      </c>
      <c r="D50" s="91" t="s">
        <v>152</v>
      </c>
      <c r="E50" s="92">
        <v>70000.0</v>
      </c>
      <c r="F50" s="101"/>
      <c r="G50" s="93" t="s">
        <v>140</v>
      </c>
      <c r="H50" s="94" t="s">
        <v>153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16.5" customHeight="1">
      <c r="A51" s="75"/>
      <c r="B51" s="13"/>
      <c r="C51" s="76">
        <f t="shared" si="1"/>
        <v>0</v>
      </c>
      <c r="D51" s="77" t="s">
        <v>154</v>
      </c>
      <c r="E51" s="78">
        <v>0.0</v>
      </c>
      <c r="F51" s="11"/>
      <c r="G51" s="79"/>
      <c r="H51" s="9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16.5" customHeight="1">
      <c r="A52" s="75"/>
      <c r="B52" s="13"/>
      <c r="C52" s="76">
        <f t="shared" si="1"/>
        <v>0</v>
      </c>
      <c r="D52" s="77" t="s">
        <v>155</v>
      </c>
      <c r="E52" s="78">
        <v>0.0</v>
      </c>
      <c r="F52" s="11"/>
      <c r="G52" s="79"/>
      <c r="H52" s="9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16.5" customHeight="1">
      <c r="A53" s="95"/>
      <c r="B53" s="69"/>
      <c r="C53" s="76">
        <f t="shared" si="1"/>
        <v>0</v>
      </c>
      <c r="D53" s="77" t="s">
        <v>156</v>
      </c>
      <c r="E53" s="78">
        <v>0.0</v>
      </c>
      <c r="F53" s="11"/>
      <c r="G53" s="79"/>
      <c r="H53" s="9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16.5" customHeight="1">
      <c r="A54" s="60" t="s">
        <v>108</v>
      </c>
      <c r="B54" s="61">
        <f>E54+E55</f>
        <v>20400</v>
      </c>
      <c r="C54" s="62">
        <f t="shared" si="1"/>
        <v>0.00596</v>
      </c>
      <c r="D54" s="63" t="s">
        <v>157</v>
      </c>
      <c r="E54" s="64">
        <v>14900.0</v>
      </c>
      <c r="F54" s="97" t="s">
        <v>158</v>
      </c>
      <c r="G54" s="65" t="s">
        <v>137</v>
      </c>
      <c r="H54" s="98" t="s">
        <v>159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6.5" customHeight="1">
      <c r="A55" s="95"/>
      <c r="B55" s="69"/>
      <c r="C55" s="76">
        <f t="shared" si="1"/>
        <v>0.0022</v>
      </c>
      <c r="D55" s="77" t="s">
        <v>160</v>
      </c>
      <c r="E55" s="78">
        <v>5500.0</v>
      </c>
      <c r="F55" s="11" t="s">
        <v>158</v>
      </c>
      <c r="G55" s="79" t="s">
        <v>137</v>
      </c>
      <c r="H55" s="96" t="s">
        <v>161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16.5" customHeight="1">
      <c r="A56" s="60" t="s">
        <v>162</v>
      </c>
      <c r="B56" s="61">
        <f>E56+E57</f>
        <v>250000</v>
      </c>
      <c r="C56" s="62">
        <f t="shared" si="1"/>
        <v>0.1</v>
      </c>
      <c r="D56" s="63" t="s">
        <v>163</v>
      </c>
      <c r="E56" s="64">
        <v>250000.0</v>
      </c>
      <c r="F56" s="97" t="s">
        <v>164</v>
      </c>
      <c r="G56" s="65" t="s">
        <v>137</v>
      </c>
      <c r="H56" s="98" t="s">
        <v>165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16.5" customHeight="1">
      <c r="A57" s="81"/>
      <c r="B57" s="82"/>
      <c r="C57" s="83">
        <f t="shared" si="1"/>
        <v>0</v>
      </c>
      <c r="D57" s="84" t="s">
        <v>166</v>
      </c>
      <c r="E57" s="85">
        <v>0.0</v>
      </c>
      <c r="F57" s="99"/>
      <c r="G57" s="86"/>
      <c r="H57" s="100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16.5" customHeight="1">
      <c r="A58" s="88" t="s">
        <v>167</v>
      </c>
      <c r="B58" s="89">
        <f>E58+E59</f>
        <v>0</v>
      </c>
      <c r="C58" s="90">
        <f t="shared" si="1"/>
        <v>0</v>
      </c>
      <c r="D58" s="91"/>
      <c r="E58" s="92">
        <v>0.0</v>
      </c>
      <c r="F58" s="101"/>
      <c r="G58" s="93"/>
      <c r="H58" s="94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16.5" customHeight="1">
      <c r="A59" s="68"/>
      <c r="B59" s="69"/>
      <c r="C59" s="70">
        <f t="shared" si="1"/>
        <v>0</v>
      </c>
      <c r="D59" s="71"/>
      <c r="E59" s="72">
        <v>0.0</v>
      </c>
      <c r="F59" s="102"/>
      <c r="G59" s="73"/>
      <c r="H59" s="103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16.5" customHeight="1">
      <c r="A60" s="104" t="s">
        <v>168</v>
      </c>
      <c r="B60" s="105">
        <f>SUM(B41:B55)+B58</f>
        <v>853400</v>
      </c>
      <c r="C60" s="106">
        <f>SUM(C41:C55)+SUM(C58:C59)</f>
        <v>0.34136</v>
      </c>
      <c r="D60" s="107"/>
      <c r="E60" s="108"/>
      <c r="F60" s="109"/>
      <c r="G60" s="110"/>
      <c r="H60" s="111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6.5" customHeight="1">
      <c r="A61" s="112" t="s">
        <v>169</v>
      </c>
      <c r="B61" s="113">
        <f>B56</f>
        <v>250000</v>
      </c>
      <c r="C61" s="114">
        <f>SUM(C56:C57)</f>
        <v>0.1</v>
      </c>
      <c r="D61" s="115"/>
      <c r="E61" s="116"/>
      <c r="F61" s="117"/>
      <c r="G61" s="118"/>
      <c r="H61" s="119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16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16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16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16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16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16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16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16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16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6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16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16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16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16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16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16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16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16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16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16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16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16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16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16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16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16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16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16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16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16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16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16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16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16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6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16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16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6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16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16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6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16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6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16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16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16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16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6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16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6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16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16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16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16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6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16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16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16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16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16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16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16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16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16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16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16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16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16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16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16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16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16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16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16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16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16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16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16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16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16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16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16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16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16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16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16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16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16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16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16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16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6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16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16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16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16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16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6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16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6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6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6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16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16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6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16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16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6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6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6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6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6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6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16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6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16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16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16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16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6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6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6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16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16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6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16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6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16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6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16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6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16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6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16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6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6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6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6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6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6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6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16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6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16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16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16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16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16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16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16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16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16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16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16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16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16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16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16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16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16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16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16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16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16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6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16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16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16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16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16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6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6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6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6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6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6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16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6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16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16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6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16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16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16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16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6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16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16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16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16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16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16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16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16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16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16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16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6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6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6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6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6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6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6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16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16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16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16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6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16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16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6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16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16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16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6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16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6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16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16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16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16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16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16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16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16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6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6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6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6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6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6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6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16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16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16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16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16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16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16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16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6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16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6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16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6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16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6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16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16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16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16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16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16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16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16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16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16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6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16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16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6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16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16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16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16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6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6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16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16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6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6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16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6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16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16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6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6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6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16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16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16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16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6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16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16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6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6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16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6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6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16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16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16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16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6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6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16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6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16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16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6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16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6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16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6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16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16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6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16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16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6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16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16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6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6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6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6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6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6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6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6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6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6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6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6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6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6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6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6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6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6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6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6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6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6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6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6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6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6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6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6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6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6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6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6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6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6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6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6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6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6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6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6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6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6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6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6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6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6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6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6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6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6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6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6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6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6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6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6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6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6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6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6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6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6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6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6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6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6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6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6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6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6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6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6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6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6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6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6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6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6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6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6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6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6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6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6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6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6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6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6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6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6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6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6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6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6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6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6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6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6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6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6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6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6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6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6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6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6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6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6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6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6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6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6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6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6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6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6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6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6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6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6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6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6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6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6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6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6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6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6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6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6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6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6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6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6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6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6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6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6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6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6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6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6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6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6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6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6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6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6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6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6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6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6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6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6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6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6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6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6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6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6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6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6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6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6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6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6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6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6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6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6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6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6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6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6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6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6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6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6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6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6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6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6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6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6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6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6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6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6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6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6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6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6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6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6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6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6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6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6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6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6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6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6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6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6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6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6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6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6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6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6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6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6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6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6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6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6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6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6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6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6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6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6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6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6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6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6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6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6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6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6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6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6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6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6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6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6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6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6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6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6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6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6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6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6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6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6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6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6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6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6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6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6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6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6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6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6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6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6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6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6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6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6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6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6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6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6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6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6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6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6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6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6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6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6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6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6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6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6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6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6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6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6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6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6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6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6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6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6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6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6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6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6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6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6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6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6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6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6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6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6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6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6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6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6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6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6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6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6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6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6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6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6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6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6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6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6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6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6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6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6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6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6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6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6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6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6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6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6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6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6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6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6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6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6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6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6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6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6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6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6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6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6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6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6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6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6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6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6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6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6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6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6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6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6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6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6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6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6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6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6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6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6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6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6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6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6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6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6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6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6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6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6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6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6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6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6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6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6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6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6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6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6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6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6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6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6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6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6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6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6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6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6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6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6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6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6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6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6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6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6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6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6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6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6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6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6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6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6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6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6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6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6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6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6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6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6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6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6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6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6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6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6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6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6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6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6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6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6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6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6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6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6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6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6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6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6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6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6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6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6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6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6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6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6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6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6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6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6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6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6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6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6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6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6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6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6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6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6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6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6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6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6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6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6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6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6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6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6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6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6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6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6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6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6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6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6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6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6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6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6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6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6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6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6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6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6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6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6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6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6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6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6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6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6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6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6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6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6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6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6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6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6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6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6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6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6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6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6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6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6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6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6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6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6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6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6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6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6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6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6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6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6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6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6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6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6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6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6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6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6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6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6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6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6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6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6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6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6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6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6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6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6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6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6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6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6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6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6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6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6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6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6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6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6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6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6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6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6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6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6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6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6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6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6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6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6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6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6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6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6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6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6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6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6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6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6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6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6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6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6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6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6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6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6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6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6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6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6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6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6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6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6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6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6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6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6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6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6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6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6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6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6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6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6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6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6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6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6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6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6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6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6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6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6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6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6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6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6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6.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6.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6.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6.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6.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6.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16.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27">
    <mergeCell ref="C14:F14"/>
    <mergeCell ref="C15:F15"/>
    <mergeCell ref="C16:F16"/>
    <mergeCell ref="C17:F17"/>
    <mergeCell ref="C18:F18"/>
    <mergeCell ref="C19:F19"/>
    <mergeCell ref="C20:F20"/>
    <mergeCell ref="C21:F21"/>
    <mergeCell ref="C39:D39"/>
    <mergeCell ref="A41:A42"/>
    <mergeCell ref="B41:B42"/>
    <mergeCell ref="H41:H42"/>
    <mergeCell ref="B43:B45"/>
    <mergeCell ref="H43:H45"/>
    <mergeCell ref="A54:A55"/>
    <mergeCell ref="B54:B55"/>
    <mergeCell ref="A56:A57"/>
    <mergeCell ref="B56:B57"/>
    <mergeCell ref="A58:A59"/>
    <mergeCell ref="B58:B59"/>
    <mergeCell ref="A43:A45"/>
    <mergeCell ref="A46:A47"/>
    <mergeCell ref="B46:B47"/>
    <mergeCell ref="A48:A49"/>
    <mergeCell ref="B48:B49"/>
    <mergeCell ref="A50:A53"/>
    <mergeCell ref="B50:B53"/>
  </mergeCells>
  <conditionalFormatting sqref="F41:F47">
    <cfRule type="containsText" dxfId="0" priority="1" operator="containsText" text="있음">
      <formula>NOT(ISERROR(SEARCH(("있음"),(F41))))</formula>
    </cfRule>
  </conditionalFormatting>
  <conditionalFormatting sqref="F41:F47">
    <cfRule type="containsText" dxfId="1" priority="2" operator="containsText" text="없음">
      <formula>NOT(ISERROR(SEARCH(("없음"),(F41))))</formula>
    </cfRule>
  </conditionalFormatting>
  <conditionalFormatting sqref="G41:G61">
    <cfRule type="cellIs" dxfId="2" priority="3" operator="equal">
      <formula>"O"</formula>
    </cfRule>
  </conditionalFormatting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2025-05-02T18:57:52Z</dcterms:created>
  <dc:creator>USER</dc:creator>
</cp:coreProperties>
</file>