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doc\การประเมินสมรรถนะสำคัญของผู้เรียน\2567\"/>
    </mc:Choice>
  </mc:AlternateContent>
  <xr:revisionPtr revIDLastSave="0" documentId="13_ncr:1_{1CA7656B-D081-4AAA-B278-535EE081BC3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list" sheetId="10" state="hidden" r:id="rId5"/>
    <sheet name="สมรรถนะ" sheetId="11" state="hidden" r:id="rId6"/>
    <sheet name="แบบประเมินold" sheetId="12" state="hidden" r:id="rId7"/>
    <sheet name="เกณฑ์_Rubric" sheetId="13" r:id="rId8"/>
    <sheet name="แบบประเมิน" sheetId="14" r:id="rId9"/>
  </sheets>
  <definedNames>
    <definedName name="edu_years">list!$B$1:$B$13</definedName>
    <definedName name="grade">list!$A$1:$A$13</definedName>
    <definedName name="grade1">list!$A$2:$A$12</definedName>
    <definedName name="ระดับชั้น">list!$D$2:$D$49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0" l="1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E38" i="9"/>
  <c r="F38" i="9"/>
  <c r="G38" i="9"/>
  <c r="H38" i="9"/>
  <c r="I38" i="9"/>
  <c r="J38" i="9"/>
  <c r="K38" i="9" s="1"/>
  <c r="BN42" i="3"/>
  <c r="BO42" i="3" s="1"/>
  <c r="BP42" i="3" s="1"/>
  <c r="BB42" i="3"/>
  <c r="AM42" i="3"/>
  <c r="T42" i="3"/>
  <c r="M42" i="3"/>
  <c r="B45" i="3"/>
  <c r="C45" i="3"/>
  <c r="B46" i="3"/>
  <c r="C46" i="3"/>
  <c r="B47" i="3"/>
  <c r="C47" i="3"/>
  <c r="G79" i="10"/>
  <c r="G80" i="10"/>
  <c r="G81" i="10"/>
  <c r="G82" i="10"/>
  <c r="G78" i="10" l="1"/>
  <c r="G2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E15" i="1"/>
  <c r="B37" i="3"/>
  <c r="C37" i="3"/>
  <c r="M37" i="3"/>
  <c r="T37" i="3" s="1"/>
  <c r="AM37" i="3"/>
  <c r="G33" i="9" s="1"/>
  <c r="BB37" i="3"/>
  <c r="H33" i="9" s="1"/>
  <c r="BN37" i="3"/>
  <c r="I33" i="9" s="1"/>
  <c r="B38" i="3"/>
  <c r="C38" i="3"/>
  <c r="M38" i="3"/>
  <c r="E34" i="9" s="1"/>
  <c r="J34" i="9" s="1"/>
  <c r="K34" i="9" s="1"/>
  <c r="AM38" i="3"/>
  <c r="G34" i="9" s="1"/>
  <c r="BB38" i="3"/>
  <c r="H34" i="9" s="1"/>
  <c r="BN38" i="3"/>
  <c r="I34" i="9" s="1"/>
  <c r="B39" i="3"/>
  <c r="C39" i="3"/>
  <c r="M39" i="3"/>
  <c r="E35" i="9" s="1"/>
  <c r="J35" i="9" s="1"/>
  <c r="K35" i="9" s="1"/>
  <c r="AM39" i="3"/>
  <c r="G35" i="9" s="1"/>
  <c r="BB39" i="3"/>
  <c r="H35" i="9" s="1"/>
  <c r="BN39" i="3"/>
  <c r="I35" i="9" s="1"/>
  <c r="B40" i="3"/>
  <c r="C40" i="3"/>
  <c r="M40" i="3"/>
  <c r="E36" i="9" s="1"/>
  <c r="J36" i="9" s="1"/>
  <c r="K36" i="9" s="1"/>
  <c r="AM40" i="3"/>
  <c r="G36" i="9" s="1"/>
  <c r="BB40" i="3"/>
  <c r="H36" i="9" s="1"/>
  <c r="BN40" i="3"/>
  <c r="I36" i="9" s="1"/>
  <c r="B41" i="3"/>
  <c r="C41" i="3"/>
  <c r="M41" i="3"/>
  <c r="E37" i="9" s="1"/>
  <c r="J37" i="9" s="1"/>
  <c r="K37" i="9" s="1"/>
  <c r="AM41" i="3"/>
  <c r="G37" i="9" s="1"/>
  <c r="BB41" i="3"/>
  <c r="H37" i="9" s="1"/>
  <c r="BN41" i="3"/>
  <c r="I37" i="9" s="1"/>
  <c r="B42" i="3"/>
  <c r="C42" i="3"/>
  <c r="B43" i="3"/>
  <c r="C43" i="3"/>
  <c r="B44" i="3"/>
  <c r="C44" i="3"/>
  <c r="BO37" i="3" l="1"/>
  <c r="BP37" i="3" s="1"/>
  <c r="T39" i="3"/>
  <c r="F35" i="9" s="1"/>
  <c r="BO39" i="3"/>
  <c r="BP39" i="3" s="1"/>
  <c r="T41" i="3"/>
  <c r="F33" i="9"/>
  <c r="E33" i="9"/>
  <c r="J33" i="9" s="1"/>
  <c r="K33" i="9" s="1"/>
  <c r="T40" i="3"/>
  <c r="T38" i="3"/>
  <c r="BO38" i="3" l="1"/>
  <c r="BP38" i="3" s="1"/>
  <c r="F34" i="9"/>
  <c r="BO40" i="3"/>
  <c r="BP40" i="3" s="1"/>
  <c r="F36" i="9"/>
  <c r="BO41" i="3"/>
  <c r="BP41" i="3" s="1"/>
  <c r="F37" i="9"/>
  <c r="E31" i="9"/>
  <c r="J31" i="9" s="1"/>
  <c r="K31" i="9" s="1"/>
  <c r="F31" i="9"/>
  <c r="G31" i="9"/>
  <c r="H31" i="9"/>
  <c r="I31" i="9"/>
  <c r="E32" i="9"/>
  <c r="J32" i="9" s="1"/>
  <c r="K32" i="9" s="1"/>
  <c r="F32" i="9"/>
  <c r="G32" i="9"/>
  <c r="I32" i="9"/>
  <c r="B35" i="3"/>
  <c r="C35" i="3"/>
  <c r="M35" i="3"/>
  <c r="T35" i="3" s="1"/>
  <c r="AM35" i="3"/>
  <c r="BB35" i="3"/>
  <c r="BN35" i="3"/>
  <c r="B36" i="3"/>
  <c r="C36" i="3"/>
  <c r="M36" i="3"/>
  <c r="T36" i="3"/>
  <c r="AM36" i="3"/>
  <c r="BB36" i="3"/>
  <c r="H32" i="9" s="1"/>
  <c r="BN36" i="3"/>
  <c r="I29" i="9"/>
  <c r="B33" i="3"/>
  <c r="C33" i="3"/>
  <c r="M33" i="3"/>
  <c r="E29" i="9" s="1"/>
  <c r="J29" i="9" s="1"/>
  <c r="K29" i="9" s="1"/>
  <c r="T33" i="3"/>
  <c r="F29" i="9" s="1"/>
  <c r="AM33" i="3"/>
  <c r="G29" i="9" s="1"/>
  <c r="BB33" i="3"/>
  <c r="H29" i="9" s="1"/>
  <c r="BN33" i="3"/>
  <c r="B34" i="3"/>
  <c r="C34" i="3"/>
  <c r="M34" i="3"/>
  <c r="E30" i="9" s="1"/>
  <c r="J30" i="9" s="1"/>
  <c r="K30" i="9" s="1"/>
  <c r="T34" i="3"/>
  <c r="F30" i="9" s="1"/>
  <c r="AM34" i="3"/>
  <c r="BB34" i="3"/>
  <c r="H30" i="9" s="1"/>
  <c r="BN34" i="3"/>
  <c r="I30" i="9" s="1"/>
  <c r="BO33" i="3" l="1"/>
  <c r="BP33" i="3" s="1"/>
  <c r="BO36" i="3"/>
  <c r="BP36" i="3" s="1"/>
  <c r="BO34" i="3"/>
  <c r="BP34" i="3" s="1"/>
  <c r="G30" i="9"/>
  <c r="BO35" i="3"/>
  <c r="BP35" i="3" s="1"/>
  <c r="E16" i="1"/>
  <c r="E17" i="1"/>
  <c r="E18" i="1"/>
  <c r="E19" i="1"/>
  <c r="BN11" i="3" l="1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N32" i="3"/>
  <c r="BB28" i="3"/>
  <c r="BB29" i="3"/>
  <c r="BB30" i="3"/>
  <c r="BB31" i="3"/>
  <c r="BB32" i="3"/>
  <c r="T31" i="3"/>
  <c r="M28" i="3"/>
  <c r="M29" i="3"/>
  <c r="M30" i="3"/>
  <c r="M31" i="3"/>
  <c r="BO31" i="3" s="1"/>
  <c r="BP31" i="3" s="1"/>
  <c r="M32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B32" i="3"/>
  <c r="C28" i="9" s="1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C32" i="3"/>
  <c r="D28" i="9" s="1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T30" i="3" l="1"/>
  <c r="BO30" i="3" s="1"/>
  <c r="BP30" i="3" s="1"/>
  <c r="T28" i="3"/>
  <c r="BO28" i="3" s="1"/>
  <c r="BP28" i="3" s="1"/>
  <c r="T32" i="3"/>
  <c r="BO32" i="3" s="1"/>
  <c r="BP32" i="3" s="1"/>
  <c r="T29" i="3"/>
  <c r="BO29" i="3" s="1"/>
  <c r="BP29" i="3" s="1"/>
  <c r="M10" i="3"/>
  <c r="T10" i="3" s="1"/>
  <c r="F6" i="9" s="1"/>
  <c r="I24" i="9"/>
  <c r="I25" i="9"/>
  <c r="I26" i="9"/>
  <c r="I27" i="9"/>
  <c r="I28" i="9"/>
  <c r="H24" i="9"/>
  <c r="H25" i="9"/>
  <c r="H26" i="9"/>
  <c r="H27" i="9"/>
  <c r="H28" i="9"/>
  <c r="G24" i="9"/>
  <c r="G25" i="9"/>
  <c r="G26" i="9"/>
  <c r="G27" i="9"/>
  <c r="G28" i="9"/>
  <c r="F24" i="9"/>
  <c r="F25" i="9"/>
  <c r="F26" i="9"/>
  <c r="F27" i="9"/>
  <c r="F28" i="9"/>
  <c r="E24" i="9"/>
  <c r="E25" i="9"/>
  <c r="E26" i="9"/>
  <c r="E27" i="9"/>
  <c r="E28" i="9"/>
  <c r="I9" i="9"/>
  <c r="I10" i="9"/>
  <c r="I14" i="9"/>
  <c r="I15" i="9"/>
  <c r="I18" i="9"/>
  <c r="I22" i="9"/>
  <c r="BN10" i="3"/>
  <c r="BB10" i="3"/>
  <c r="H6" i="9" s="1"/>
  <c r="BB11" i="3"/>
  <c r="H7" i="9" s="1"/>
  <c r="BB12" i="3"/>
  <c r="H8" i="9" s="1"/>
  <c r="BB13" i="3"/>
  <c r="H9" i="9" s="1"/>
  <c r="BB14" i="3"/>
  <c r="H10" i="9" s="1"/>
  <c r="BB15" i="3"/>
  <c r="BB16" i="3"/>
  <c r="BB17" i="3"/>
  <c r="BB18" i="3"/>
  <c r="H14" i="9" s="1"/>
  <c r="BB19" i="3"/>
  <c r="BB20" i="3"/>
  <c r="BB21" i="3"/>
  <c r="BB22" i="3"/>
  <c r="H18" i="9" s="1"/>
  <c r="BB23" i="3"/>
  <c r="BB24" i="3"/>
  <c r="H20" i="9" s="1"/>
  <c r="BB25" i="3"/>
  <c r="BB26" i="3"/>
  <c r="H22" i="9" s="1"/>
  <c r="BB27" i="3"/>
  <c r="H23" i="9" s="1"/>
  <c r="G10" i="9"/>
  <c r="AM10" i="3"/>
  <c r="G6" i="9" s="1"/>
  <c r="M11" i="3"/>
  <c r="M12" i="3"/>
  <c r="E8" i="9" s="1"/>
  <c r="M13" i="3"/>
  <c r="M14" i="3"/>
  <c r="M15" i="3"/>
  <c r="M16" i="3"/>
  <c r="M17" i="3"/>
  <c r="M18" i="3"/>
  <c r="E14" i="9" s="1"/>
  <c r="M19" i="3"/>
  <c r="M20" i="3"/>
  <c r="M21" i="3"/>
  <c r="E17" i="9"/>
  <c r="M22" i="3"/>
  <c r="E18" i="9"/>
  <c r="M23" i="3"/>
  <c r="M24" i="3"/>
  <c r="E20" i="9" s="1"/>
  <c r="J20" i="9" s="1"/>
  <c r="K20" i="9" s="1"/>
  <c r="M25" i="3"/>
  <c r="M26" i="3"/>
  <c r="M27" i="3"/>
  <c r="G9" i="9"/>
  <c r="G17" i="9"/>
  <c r="G18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A51" i="11"/>
  <c r="BB51" i="11"/>
  <c r="BD51" i="11" s="1"/>
  <c r="B52" i="11"/>
  <c r="C52" i="11"/>
  <c r="BA52" i="11" s="1"/>
  <c r="BB52" i="11" s="1"/>
  <c r="BC52" i="11" s="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/>
  <c r="BC54" i="11" s="1"/>
  <c r="D2" i="9"/>
  <c r="AO2" i="3" s="1"/>
  <c r="B3" i="9"/>
  <c r="I6" i="9"/>
  <c r="G7" i="9"/>
  <c r="I7" i="9"/>
  <c r="G8" i="9"/>
  <c r="I8" i="9"/>
  <c r="E11" i="9"/>
  <c r="G11" i="9"/>
  <c r="H11" i="9"/>
  <c r="I11" i="9"/>
  <c r="E12" i="9"/>
  <c r="J12" i="9" s="1"/>
  <c r="K12" i="9" s="1"/>
  <c r="G12" i="9"/>
  <c r="H12" i="9"/>
  <c r="I12" i="9"/>
  <c r="G13" i="9"/>
  <c r="I13" i="9"/>
  <c r="G14" i="9"/>
  <c r="G15" i="9"/>
  <c r="H15" i="9"/>
  <c r="E16" i="9"/>
  <c r="G16" i="9"/>
  <c r="J16" i="9" s="1"/>
  <c r="K16" i="9" s="1"/>
  <c r="H16" i="9"/>
  <c r="I16" i="9"/>
  <c r="H17" i="9"/>
  <c r="I17" i="9"/>
  <c r="E19" i="9"/>
  <c r="G19" i="9"/>
  <c r="I19" i="9"/>
  <c r="G20" i="9"/>
  <c r="I20" i="9"/>
  <c r="G21" i="9"/>
  <c r="H21" i="9"/>
  <c r="I21" i="9"/>
  <c r="G22" i="9"/>
  <c r="E23" i="9"/>
  <c r="G23" i="9"/>
  <c r="I23" i="9"/>
  <c r="C48" i="9"/>
  <c r="C49" i="9"/>
  <c r="J51" i="9"/>
  <c r="G53" i="9"/>
  <c r="B4" i="3"/>
  <c r="B10" i="3"/>
  <c r="C6" i="9" s="1"/>
  <c r="C10" i="3"/>
  <c r="D6" i="9" s="1"/>
  <c r="C11" i="3"/>
  <c r="D7" i="9" s="1"/>
  <c r="C46" i="9"/>
  <c r="D46" i="9"/>
  <c r="B51" i="3"/>
  <c r="C47" i="9" s="1"/>
  <c r="C51" i="3"/>
  <c r="D47" i="9" s="1"/>
  <c r="B52" i="3"/>
  <c r="C52" i="3"/>
  <c r="D48" i="9" s="1"/>
  <c r="B53" i="3"/>
  <c r="C53" i="3"/>
  <c r="D49" i="9" s="1"/>
  <c r="B54" i="3"/>
  <c r="C50" i="9" s="1"/>
  <c r="C54" i="3"/>
  <c r="D50" i="9" s="1"/>
  <c r="B1" i="2"/>
  <c r="B5" i="2"/>
  <c r="D5" i="1"/>
  <c r="B8" i="1"/>
  <c r="F27" i="1"/>
  <c r="E10" i="9"/>
  <c r="J23" i="9"/>
  <c r="K23" i="9" s="1"/>
  <c r="J17" i="9"/>
  <c r="K17" i="9" s="1"/>
  <c r="BD53" i="11" l="1"/>
  <c r="BC53" i="11"/>
  <c r="T26" i="3"/>
  <c r="BO26" i="3" s="1"/>
  <c r="BP26" i="3" s="1"/>
  <c r="T12" i="3"/>
  <c r="BO12" i="3" s="1"/>
  <c r="BP12" i="3" s="1"/>
  <c r="T25" i="3"/>
  <c r="F21" i="9" s="1"/>
  <c r="T11" i="3"/>
  <c r="BO11" i="3" s="1"/>
  <c r="BP11" i="3" s="1"/>
  <c r="BO21" i="3"/>
  <c r="BP21" i="3" s="1"/>
  <c r="T21" i="3"/>
  <c r="F17" i="9" s="1"/>
  <c r="BO22" i="3"/>
  <c r="BP22" i="3" s="1"/>
  <c r="T22" i="3"/>
  <c r="F18" i="9" s="1"/>
  <c r="E22" i="9"/>
  <c r="J22" i="9" s="1"/>
  <c r="K22" i="9" s="1"/>
  <c r="T20" i="3"/>
  <c r="BO20" i="3"/>
  <c r="BP20" i="3" s="1"/>
  <c r="T23" i="3"/>
  <c r="F19" i="9" s="1"/>
  <c r="E15" i="9"/>
  <c r="J15" i="9" s="1"/>
  <c r="K15" i="9" s="1"/>
  <c r="T19" i="3"/>
  <c r="F15" i="9" s="1"/>
  <c r="BO19" i="3"/>
  <c r="BP19" i="3" s="1"/>
  <c r="T24" i="3"/>
  <c r="F20" i="9" s="1"/>
  <c r="BO18" i="3"/>
  <c r="BP18" i="3" s="1"/>
  <c r="T18" i="3"/>
  <c r="F13" i="9"/>
  <c r="T17" i="3"/>
  <c r="BO17" i="3"/>
  <c r="BP17" i="3" s="1"/>
  <c r="J25" i="9"/>
  <c r="K25" i="9" s="1"/>
  <c r="T16" i="3"/>
  <c r="F12" i="9" s="1"/>
  <c r="J24" i="9"/>
  <c r="K24" i="9" s="1"/>
  <c r="T15" i="3"/>
  <c r="BO15" i="3"/>
  <c r="BP15" i="3" s="1"/>
  <c r="E6" i="9"/>
  <c r="T14" i="3"/>
  <c r="F10" i="9" s="1"/>
  <c r="E7" i="9"/>
  <c r="T27" i="3"/>
  <c r="BO27" i="3" s="1"/>
  <c r="BP27" i="3" s="1"/>
  <c r="E9" i="9"/>
  <c r="J9" i="9" s="1"/>
  <c r="K9" i="9" s="1"/>
  <c r="T13" i="3"/>
  <c r="F9" i="9" s="1"/>
  <c r="BA50" i="11"/>
  <c r="BB50" i="11" s="1"/>
  <c r="BC50" i="11" s="1"/>
  <c r="F17" i="1"/>
  <c r="G17" i="1" s="1"/>
  <c r="L17" i="1"/>
  <c r="M17" i="1" s="1"/>
  <c r="BD2" i="3"/>
  <c r="C2" i="2"/>
  <c r="C2" i="11"/>
  <c r="P2" i="3"/>
  <c r="C7" i="1"/>
  <c r="B10" i="1"/>
  <c r="C2" i="3"/>
  <c r="BD54" i="11"/>
  <c r="L19" i="1"/>
  <c r="M19" i="1" s="1"/>
  <c r="H19" i="1"/>
  <c r="I19" i="1" s="1"/>
  <c r="J19" i="1"/>
  <c r="K19" i="1" s="1"/>
  <c r="BC51" i="11"/>
  <c r="F19" i="1"/>
  <c r="G19" i="1" s="1"/>
  <c r="J17" i="1"/>
  <c r="K17" i="1" s="1"/>
  <c r="BD52" i="11"/>
  <c r="BA37" i="11"/>
  <c r="BA46" i="11"/>
  <c r="BB46" i="11" s="1"/>
  <c r="BC46" i="11" s="1"/>
  <c r="J28" i="9"/>
  <c r="K28" i="9" s="1"/>
  <c r="J27" i="9"/>
  <c r="K27" i="9" s="1"/>
  <c r="J26" i="9"/>
  <c r="K26" i="9" s="1"/>
  <c r="F11" i="9"/>
  <c r="F23" i="9"/>
  <c r="F22" i="9"/>
  <c r="F16" i="9"/>
  <c r="F14" i="9"/>
  <c r="J11" i="9"/>
  <c r="K11" i="9" s="1"/>
  <c r="BA40" i="11"/>
  <c r="BB40" i="11" s="1"/>
  <c r="BC40" i="11" s="1"/>
  <c r="J14" i="9"/>
  <c r="K14" i="9" s="1"/>
  <c r="BA43" i="11"/>
  <c r="BB43" i="11" s="1"/>
  <c r="BD43" i="11" s="1"/>
  <c r="BA47" i="11"/>
  <c r="BB47" i="11" s="1"/>
  <c r="BC47" i="11" s="1"/>
  <c r="BA42" i="11"/>
  <c r="BB42" i="11" s="1"/>
  <c r="BD42" i="11" s="1"/>
  <c r="BA24" i="11"/>
  <c r="E21" i="9"/>
  <c r="J21" i="9" s="1"/>
  <c r="K21" i="9" s="1"/>
  <c r="BA45" i="11"/>
  <c r="BB45" i="11" s="1"/>
  <c r="BD45" i="11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BA20" i="11"/>
  <c r="BA17" i="11"/>
  <c r="BO10" i="3"/>
  <c r="BP10" i="3" s="1"/>
  <c r="H13" i="9"/>
  <c r="BA35" i="11"/>
  <c r="BA27" i="11"/>
  <c r="BB27" i="11" s="1"/>
  <c r="BD27" i="11" s="1"/>
  <c r="BA22" i="11"/>
  <c r="BB22" i="11" s="1"/>
  <c r="BC22" i="11" s="1"/>
  <c r="BA14" i="11"/>
  <c r="BB14" i="11" s="1"/>
  <c r="BC14" i="11" s="1"/>
  <c r="H19" i="9"/>
  <c r="J19" i="9" s="1"/>
  <c r="K19" i="9" s="1"/>
  <c r="BA19" i="11"/>
  <c r="BB19" i="11" s="1"/>
  <c r="BD19" i="11" s="1"/>
  <c r="BA11" i="11"/>
  <c r="BA16" i="11"/>
  <c r="BA26" i="11"/>
  <c r="BB26" i="11" s="1"/>
  <c r="BC26" i="11" s="1"/>
  <c r="BA21" i="11"/>
  <c r="BB21" i="11" s="1"/>
  <c r="BD21" i="11" s="1"/>
  <c r="BA13" i="11"/>
  <c r="BB13" i="11" s="1"/>
  <c r="BD13" i="11" s="1"/>
  <c r="BA31" i="11"/>
  <c r="BB31" i="11" s="1"/>
  <c r="BC31" i="11" s="1"/>
  <c r="BA18" i="11"/>
  <c r="BA10" i="11"/>
  <c r="BA25" i="11"/>
  <c r="BA23" i="11"/>
  <c r="BB23" i="11" s="1"/>
  <c r="BD23" i="11" s="1"/>
  <c r="BA15" i="11"/>
  <c r="BB15" i="11" s="1"/>
  <c r="BD15" i="11" s="1"/>
  <c r="H17" i="1"/>
  <c r="E35" i="1"/>
  <c r="F8" i="9" l="1"/>
  <c r="J8" i="9" s="1"/>
  <c r="K8" i="9" s="1"/>
  <c r="F7" i="9"/>
  <c r="J7" i="9" s="1"/>
  <c r="K7" i="9" s="1"/>
  <c r="H15" i="1"/>
  <c r="I15" i="1" s="1"/>
  <c r="J6" i="9"/>
  <c r="K6" i="9" s="1"/>
  <c r="F15" i="1"/>
  <c r="G15" i="1" s="1"/>
  <c r="BO13" i="3"/>
  <c r="BP13" i="3" s="1"/>
  <c r="BO24" i="3"/>
  <c r="BP24" i="3" s="1"/>
  <c r="BO14" i="3"/>
  <c r="BP14" i="3" s="1"/>
  <c r="BO25" i="3"/>
  <c r="BP25" i="3" s="1"/>
  <c r="L15" i="1"/>
  <c r="M15" i="1" s="1"/>
  <c r="BO23" i="3"/>
  <c r="BP23" i="3" s="1"/>
  <c r="BO16" i="3"/>
  <c r="BP16" i="3" s="1"/>
  <c r="BD50" i="11"/>
  <c r="BD46" i="11"/>
  <c r="BC21" i="11"/>
  <c r="BD47" i="11"/>
  <c r="BD49" i="11"/>
  <c r="BC19" i="11"/>
  <c r="BD40" i="11"/>
  <c r="BD44" i="11"/>
  <c r="BD39" i="11"/>
  <c r="BC27" i="11"/>
  <c r="BC48" i="11"/>
  <c r="BB12" i="11"/>
  <c r="BC12" i="11" s="1"/>
  <c r="BC45" i="11"/>
  <c r="BB36" i="11"/>
  <c r="BD14" i="11"/>
  <c r="BB25" i="11"/>
  <c r="BB30" i="11"/>
  <c r="BD30" i="11" s="1"/>
  <c r="J15" i="1"/>
  <c r="K15" i="1" s="1"/>
  <c r="BD26" i="11"/>
  <c r="BC42" i="11"/>
  <c r="BD41" i="11"/>
  <c r="BB10" i="11"/>
  <c r="BB16" i="11"/>
  <c r="BB35" i="11"/>
  <c r="BB28" i="11"/>
  <c r="BC15" i="11"/>
  <c r="BC13" i="11"/>
  <c r="BD38" i="11"/>
  <c r="BB18" i="11"/>
  <c r="BB11" i="11"/>
  <c r="J13" i="9"/>
  <c r="K13" i="9" s="1"/>
  <c r="BB29" i="11"/>
  <c r="BB24" i="11"/>
  <c r="BD34" i="11"/>
  <c r="M6" i="9"/>
  <c r="BD22" i="11"/>
  <c r="BB33" i="11"/>
  <c r="BB17" i="11"/>
  <c r="BB32" i="11"/>
  <c r="BC23" i="11"/>
  <c r="BC43" i="11"/>
  <c r="BB37" i="11"/>
  <c r="BC37" i="11" s="1"/>
  <c r="BB20" i="11"/>
  <c r="BD31" i="11"/>
  <c r="F18" i="1"/>
  <c r="H18" i="1"/>
  <c r="I18" i="1" s="1"/>
  <c r="L18" i="1"/>
  <c r="J18" i="1"/>
  <c r="I17" i="1"/>
  <c r="F16" i="1" l="1"/>
  <c r="G16" i="1" s="1"/>
  <c r="H16" i="1"/>
  <c r="I16" i="1" s="1"/>
  <c r="M7" i="9"/>
  <c r="J16" i="1"/>
  <c r="K16" i="1" s="1"/>
  <c r="L16" i="1"/>
  <c r="M16" i="1" s="1"/>
  <c r="BD12" i="1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M18" i="1"/>
  <c r="G18" i="1"/>
  <c r="H20" i="1" l="1"/>
  <c r="I20" i="1" s="1"/>
  <c r="F20" i="1"/>
  <c r="G20" i="1" s="1"/>
  <c r="L20" i="1"/>
  <c r="M20" i="1" s="1"/>
  <c r="J20" i="1"/>
  <c r="K20" i="1" s="1"/>
  <c r="F52" i="9"/>
  <c r="E26" i="1" s="1"/>
  <c r="B9" i="1"/>
  <c r="F2" i="10"/>
  <c r="F21" i="1" l="1"/>
  <c r="F3" i="10"/>
  <c r="F4" i="10" l="1"/>
  <c r="F5" i="10" l="1"/>
  <c r="F6" i="10" l="1"/>
  <c r="F7" i="10" l="1"/>
  <c r="F8" i="10" l="1"/>
  <c r="F9" i="10" l="1"/>
  <c r="F10" i="10" s="1"/>
  <c r="F11" i="10" s="1"/>
  <c r="F12" i="10" l="1"/>
  <c r="F14" i="10" s="1"/>
  <c r="F13" i="10"/>
  <c r="F15" i="10" s="1"/>
  <c r="F16" i="10" s="1"/>
  <c r="F17" i="10" l="1"/>
  <c r="F18" i="10" s="1"/>
  <c r="F19" i="10" l="1"/>
  <c r="F20" i="10" s="1"/>
  <c r="F21" i="10" l="1"/>
  <c r="F22" i="10"/>
  <c r="F23" i="10" l="1"/>
  <c r="F24" i="10" s="1"/>
  <c r="F25" i="10" s="1"/>
  <c r="F26" i="10" s="1"/>
  <c r="F27" i="10" l="1"/>
  <c r="F28" i="10" s="1"/>
  <c r="F29" i="10" l="1"/>
  <c r="F30" i="10" l="1"/>
  <c r="F31" i="10" l="1"/>
  <c r="F32" i="10" l="1"/>
  <c r="F33" i="10" l="1"/>
  <c r="F34" i="10" l="1"/>
  <c r="F35" i="10" l="1"/>
  <c r="F36" i="10" l="1"/>
  <c r="F37" i="10" l="1"/>
  <c r="F38" i="10" l="1"/>
  <c r="F39" i="10" s="1"/>
  <c r="F40" i="10" s="1"/>
  <c r="F41" i="10" s="1"/>
  <c r="F42" i="10" s="1"/>
  <c r="F43" i="10" s="1"/>
  <c r="F44" i="10" l="1"/>
  <c r="F45" i="10" s="1"/>
  <c r="F46" i="10" l="1"/>
  <c r="F47" i="10" s="1"/>
  <c r="F48" i="10" s="1"/>
  <c r="F49" i="10" s="1"/>
  <c r="F50" i="10" l="1"/>
  <c r="F51" i="10" s="1"/>
  <c r="F52" i="10" l="1"/>
  <c r="F53" i="10" l="1"/>
  <c r="F54" i="10"/>
  <c r="F55" i="10" s="1"/>
  <c r="F56" i="10" s="1"/>
  <c r="F57" i="10" s="1"/>
  <c r="F58" i="10" s="1"/>
  <c r="F59" i="10" s="1"/>
  <c r="F60" i="10" l="1"/>
  <c r="F61" i="10" l="1"/>
  <c r="F62" i="10" l="1"/>
  <c r="F63" i="10" s="1"/>
  <c r="F64" i="10" s="1"/>
  <c r="F65" i="10" s="1"/>
  <c r="F66" i="10" s="1"/>
  <c r="F67" i="10" s="1"/>
  <c r="F68" i="10" s="1"/>
  <c r="H2" i="10" l="1"/>
  <c r="H32" i="10" l="1"/>
  <c r="H39" i="10" l="1"/>
  <c r="H63" i="10"/>
  <c r="H72" i="10"/>
  <c r="H12" i="10"/>
  <c r="H4" i="10"/>
  <c r="H55" i="10"/>
  <c r="H79" i="10"/>
  <c r="H7" i="10"/>
  <c r="H24" i="10"/>
  <c r="H49" i="10"/>
  <c r="H78" i="10"/>
  <c r="H71" i="10"/>
  <c r="H5" i="10"/>
  <c r="H40" i="10"/>
  <c r="H53" i="10"/>
  <c r="H60" i="10"/>
  <c r="H11" i="10"/>
  <c r="H30" i="10"/>
  <c r="H65" i="10"/>
  <c r="H80" i="10"/>
  <c r="H76" i="10"/>
  <c r="H58" i="10"/>
  <c r="H14" i="10"/>
  <c r="H41" i="10"/>
  <c r="H67" i="10"/>
  <c r="H31" i="10"/>
  <c r="H13" i="10"/>
  <c r="H19" i="10"/>
  <c r="H46" i="10"/>
  <c r="H64" i="10"/>
  <c r="H57" i="10"/>
  <c r="H59" i="10"/>
  <c r="H51" i="10"/>
  <c r="H16" i="10"/>
  <c r="H62" i="10"/>
  <c r="H8" i="10"/>
  <c r="H9" i="10"/>
  <c r="H23" i="10"/>
  <c r="H10" i="10"/>
  <c r="H6" i="10"/>
  <c r="H50" i="10"/>
  <c r="H45" i="10"/>
  <c r="H81" i="10"/>
  <c r="H70" i="10"/>
  <c r="H77" i="10"/>
  <c r="H73" i="10"/>
  <c r="H35" i="10"/>
  <c r="H21" i="10"/>
  <c r="H54" i="10"/>
  <c r="H27" i="10"/>
  <c r="H36" i="10"/>
  <c r="H47" i="10"/>
  <c r="H43" i="10"/>
  <c r="H26" i="10"/>
  <c r="H15" i="10"/>
  <c r="H34" i="10"/>
  <c r="H20" i="10"/>
  <c r="H48" i="10"/>
  <c r="H61" i="10"/>
  <c r="H74" i="10"/>
  <c r="H3" i="10"/>
  <c r="H17" i="10"/>
  <c r="H75" i="10"/>
  <c r="H69" i="10"/>
  <c r="H29" i="10"/>
  <c r="H18" i="10"/>
  <c r="H66" i="10"/>
  <c r="H44" i="10"/>
  <c r="H82" i="10"/>
  <c r="H37" i="10"/>
  <c r="H68" i="10"/>
  <c r="H33" i="10"/>
  <c r="H22" i="10"/>
  <c r="H42" i="10"/>
  <c r="H38" i="10"/>
  <c r="H25" i="10"/>
  <c r="H28" i="10"/>
  <c r="H56" i="10"/>
  <c r="H52" i="10"/>
  <c r="K2" i="10" l="1" a="1"/>
  <c r="K2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<sst xmlns="http://schemas.openxmlformats.org/spreadsheetml/2006/main" count="660" uniqueCount="489">
  <si>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</si>
  <si>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</si>
  <si>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</si>
  <si>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</si>
  <si>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</si>
  <si>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</si>
  <si>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</si>
  <si>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</si>
  <si>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</si>
  <si>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ชั้นประถมศึกษาปีที่ 5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</si>
  <si>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</si>
  <si>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</si>
  <si>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</si>
  <si>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</si>
  <si>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</si>
  <si>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</si>
  <si>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</si>
  <si>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</si>
  <si>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</si>
  <si>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</si>
  <si>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</si>
  <si>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</si>
  <si>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</si>
  <si>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</si>
  <si>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</si>
  <si>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</si>
  <si>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</si>
  <si>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</si>
  <si>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</si>
  <si>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</si>
  <si>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</si>
  <si>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</si>
  <si>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</si>
  <si>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</si>
  <si>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</si>
  <si>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</si>
  <si>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</si>
  <si>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</si>
  <si>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</si>
  <si>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</si>
  <si>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</si>
  <si>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</si>
  <si>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</si>
  <si>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</si>
  <si>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</si>
  <si>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</si>
  <si>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</si>
  <si>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</si>
  <si>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</si>
  <si>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</si>
  <si>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</si>
  <si>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</si>
  <si>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</si>
  <si>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</si>
  <si>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</si>
  <si>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</si>
  <si>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</si>
  <si>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</si>
  <si>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</si>
  <si>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</si>
  <si>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</si>
  <si>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</si>
  <si>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</si>
  <si>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</si>
  <si>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</si>
  <si>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</si>
  <si>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</si>
  <si>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</si>
  <si>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</si>
  <si>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</si>
  <si>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</si>
  <si>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</si>
  <si>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</si>
  <si>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</si>
  <si>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</si>
  <si>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</si>
  <si>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</si>
  <si>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</si>
  <si>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</si>
  <si>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</si>
  <si>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</si>
  <si>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</si>
  <si>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</si>
  <si>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</si>
  <si>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</si>
  <si>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</si>
  <si>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</si>
  <si>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</si>
  <si>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</si>
  <si>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</si>
  <si>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</si>
  <si>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</si>
  <si>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</si>
  <si>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</si>
  <si>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</si>
  <si>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</si>
  <si>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</si>
  <si>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</si>
  <si>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</si>
  <si>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</si>
  <si>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</si>
  <si>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</si>
  <si>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</si>
  <si>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</si>
  <si>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</si>
  <si>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</si>
  <si>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</si>
  <si>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 xml:space="preserve">ชั้นประถมศึกษาปีที่ 1 </t>
  </si>
  <si>
    <t>ชั้นประถมศึกษาปีที่ 2</t>
  </si>
  <si>
    <t>ชั้นประถมศึกษาปีที่ 3</t>
  </si>
  <si>
    <t>ชั้นประถมศึกษาปีที่ 4</t>
  </si>
  <si>
    <t>ชั้นประถมศึกษาปีที่ 6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</si>
  <si>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</si>
  <si>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</si>
  <si>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</si>
  <si>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</si>
  <si>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</si>
  <si>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</si>
  <si>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</si>
  <si>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</si>
  <si>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</si>
  <si>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</si>
  <si>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</si>
  <si>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</si>
  <si>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</si>
  <si>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</si>
  <si>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</si>
  <si>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</si>
  <si>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</si>
  <si>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</si>
  <si>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</si>
  <si>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</si>
  <si>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</si>
  <si>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</si>
  <si>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</si>
  <si>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</si>
  <si>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</si>
  <si>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</si>
  <si>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</si>
  <si>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</si>
  <si>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</si>
  <si>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</si>
  <si>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</si>
  <si>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</si>
  <si>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</si>
  <si>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</si>
  <si>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</si>
  <si>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</si>
  <si>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</si>
  <si>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</si>
  <si>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</si>
  <si>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</si>
  <si>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</si>
  <si>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</si>
  <si>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</si>
  <si>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</si>
  <si>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</si>
  <si>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</si>
  <si>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</si>
  <si>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</si>
  <si>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</si>
  <si>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</si>
  <si>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</si>
  <si>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</si>
  <si>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</si>
  <si>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</si>
  <si>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</si>
  <si>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</si>
  <si>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</si>
  <si>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</si>
  <si>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</si>
  <si>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</si>
  <si>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</si>
  <si>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</si>
  <si>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</si>
  <si>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</si>
  <si>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</si>
  <si>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</si>
  <si>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</si>
  <si>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</si>
  <si>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</si>
  <si>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</si>
  <si>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</si>
  <si>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</si>
  <si>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</si>
  <si>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</si>
  <si>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</si>
  <si>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</si>
  <si>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</si>
  <si>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</si>
  <si>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</si>
  <si>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</si>
  <si>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</si>
  <si>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</si>
  <si>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</si>
  <si>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</si>
  <si>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</si>
  <si>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</si>
  <si>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</si>
  <si>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</si>
  <si>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</si>
  <si>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</si>
  <si>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</si>
  <si>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</si>
  <si>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</si>
  <si>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</si>
  <si>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</si>
  <si>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</si>
  <si>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</si>
  <si>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</si>
  <si>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</si>
  <si>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</si>
  <si>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</si>
  <si>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</si>
  <si>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</si>
  <si>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</si>
  <si>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</si>
  <si>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</si>
  <si>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</si>
  <si>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</si>
  <si>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</si>
  <si>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</si>
  <si>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</si>
  <si>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</si>
  <si>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</si>
  <si>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</si>
  <si>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</si>
  <si>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</si>
  <si>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</si>
  <si>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</si>
  <si>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</si>
  <si>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</si>
  <si>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</si>
  <si>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</si>
  <si>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</si>
  <si>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</si>
  <si>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</si>
  <si>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</si>
  <si>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</si>
  <si>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</si>
  <si>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</si>
  <si>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</si>
  <si>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</si>
  <si>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</si>
  <si>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</si>
  <si>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</si>
  <si>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</si>
  <si>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</si>
  <si>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</si>
  <si>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</si>
  <si>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</si>
  <si>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</si>
  <si>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</si>
  <si>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</si>
  <si>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</si>
  <si>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</si>
  <si>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</si>
  <si>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</si>
  <si>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</si>
  <si>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</si>
  <si>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</si>
  <si>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</si>
  <si>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</si>
  <si>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</si>
  <si>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</si>
  <si>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</si>
  <si>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</si>
  <si>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</si>
  <si>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</si>
  <si>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</si>
  <si>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</si>
  <si>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</si>
  <si>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</si>
  <si>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</si>
  <si>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</si>
  <si>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</si>
  <si>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</si>
  <si>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</si>
  <si>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</si>
  <si>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</si>
  <si>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</si>
  <si>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</si>
  <si>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</si>
  <si>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</si>
  <si>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</si>
  <si>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</si>
  <si>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</si>
  <si>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</si>
  <si>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</si>
  <si>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</si>
  <si>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</si>
  <si>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</si>
  <si>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</si>
  <si>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</si>
  <si>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</si>
  <si>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</si>
  <si>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</si>
  <si>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</si>
  <si>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</si>
  <si>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</si>
  <si>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</si>
  <si>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</si>
  <si>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</si>
  <si>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</si>
  <si>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</si>
  <si>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</si>
  <si>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</si>
  <si>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</si>
  <si>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</si>
  <si>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</si>
  <si>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</si>
  <si>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</si>
  <si>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</si>
  <si>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</si>
  <si>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</si>
  <si>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</si>
  <si>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ชั้นมัธยมศึกษาปีที่ 1/1</t>
  </si>
  <si>
    <t>31 มีนาคม 2568</t>
  </si>
  <si>
    <t>2568</t>
  </si>
  <si>
    <t>นางอรวรรณ เหล่าชัย</t>
  </si>
  <si>
    <t>นางสาวณัฐรานี สุดตะนา</t>
  </si>
  <si>
    <t>นางอโนมา เย็นใจ</t>
  </si>
  <si>
    <t>นางสาวนารินทร์ สินทรมย์</t>
  </si>
  <si>
    <t xml:space="preserve">นางสาววีรันทร์ศิตา มีหนองหว้า </t>
  </si>
  <si>
    <t>นางชมพูนุช จำปาอ่อน</t>
  </si>
  <si>
    <t>นางสินีนาฎ ศิริชัยวัฒนกุล</t>
  </si>
  <si>
    <t>นายณภัทร ดลเอี่ยม</t>
  </si>
  <si>
    <t>นางสาวเมทิชา สำราญเรียบ</t>
  </si>
  <si>
    <t>นางสาวฉัตรฏิญาภรณ์ อุปภา</t>
  </si>
  <si>
    <t>นางเจตสุดาภรณ์ ยุบลไสย</t>
  </si>
  <si>
    <t>นางสาวธัญลักษณ์ เทียนน้อย</t>
  </si>
  <si>
    <t>นางนุชนภา ชาแสน</t>
  </si>
  <si>
    <t>นางอมรรัตน์ สมสุข</t>
  </si>
  <si>
    <t>นางวจนพร ถาวงษ์กลาง</t>
  </si>
  <si>
    <t>นายเขต ดอนประจำ</t>
  </si>
  <si>
    <t>นางสาวจิรภา ภูพันนา</t>
  </si>
  <si>
    <t>ชั้นมัธยมศึกษาปีที่ 1/2</t>
  </si>
  <si>
    <t>นางนิตยา บูรพาพรพันธ์</t>
  </si>
  <si>
    <t>นางสาวมลิสา พรหมพิทัก</t>
  </si>
  <si>
    <t>ชั้นมัธยมศึกษาปีที่ 1/3</t>
  </si>
  <si>
    <t>นางสุภาภรณ์ ดงเรืองศรี</t>
  </si>
  <si>
    <t>นางสาวปิยะดา ดีสวนโคก</t>
  </si>
  <si>
    <t>ชั้นมัธยมศึกษาปีที่ 1/4</t>
  </si>
  <si>
    <t>นางสาวรัตยาภรณ์ ปริยะสิทธิ์</t>
  </si>
  <si>
    <t>ว่าที่ ร.ต.กริชภัฏช์ จันทะมูล</t>
  </si>
  <si>
    <t>ชั้นมัธยมศึกษาปีที่ 1/5</t>
  </si>
  <si>
    <t>นางสาวปัทมา เสนสิทธิ์</t>
  </si>
  <si>
    <t>นายวงศ์พัทธ์ วรสาร</t>
  </si>
  <si>
    <t>ชั้นมัธยมศึกษาปีที่ 1/6</t>
  </si>
  <si>
    <t>นางสุกัลยา บุญเลิศ</t>
  </si>
  <si>
    <t>นายวีรศักดิ์ ชัยปัญญา</t>
  </si>
  <si>
    <t>ชั้นมัธยมศึกษาปีที่ 1/7</t>
  </si>
  <si>
    <t>ว่าที่ ร.ต.หญิงศิริลักษณ์ ดาวศรี</t>
  </si>
  <si>
    <t>นายทศพล เทศารินทร์</t>
  </si>
  <si>
    <t>ชั้นมัธยมศึกษาปีที่ 1/8</t>
  </si>
  <si>
    <t>นางสาวเพียงตะวัน บุญแสน</t>
  </si>
  <si>
    <t>นางสาวณัฐพร อรรคอำนวย</t>
  </si>
  <si>
    <t>นางสาวศรินยา จรัสแผ้ว</t>
  </si>
  <si>
    <t>นางสาวชลดา คงสมมาตย์</t>
  </si>
  <si>
    <t>ชั้นมัธยมศึกษาปีที่ 1/9</t>
  </si>
  <si>
    <t>นายพงษ์ศักดิ์ พันสุข</t>
  </si>
  <si>
    <t>นางสาวนวพร ศรีสวัสดิ์</t>
  </si>
  <si>
    <t>ชั้นมัธยมศึกษาปีที่ 1/10</t>
  </si>
  <si>
    <t>ชั้นมัธยมศึกษาปีที่ 2/1</t>
  </si>
  <si>
    <t>นางสาวปราณี นันทะแสน</t>
  </si>
  <si>
    <t>นางเพ็ญพร กุศลาธรรม</t>
  </si>
  <si>
    <t>ชั้นมัธยมศึกษาปีที่ 2/2</t>
  </si>
  <si>
    <t>นางนพวรรณ แสนมาโนช</t>
  </si>
  <si>
    <t>นางสาวอภิญญา ภูปัง</t>
  </si>
  <si>
    <t>นางสาวสุชาดา อุทัยบุรมย์</t>
  </si>
  <si>
    <t>นายเกียรติภูมิ พรมสุข</t>
  </si>
  <si>
    <t>ชั้นมัธยมศึกษาปีที่ 2/3</t>
  </si>
  <si>
    <t>ชั้นมัธยมศึกษาปีที่ 2/4</t>
  </si>
  <si>
    <t>ชั้นมัธยมศึกษาปีที่ 2/5</t>
  </si>
  <si>
    <t>ชั้นมัธยมศึกษาปีที่ 2/6</t>
  </si>
  <si>
    <t>ชั้นมัธยมศึกษาปีที่ 2/7</t>
  </si>
  <si>
    <t>ชั้นมัธยมศึกษาปีที่ 2/8</t>
  </si>
  <si>
    <t>ชั้นมัธยมศึกษาปีที่ 2/9</t>
  </si>
  <si>
    <t>นางประสพสุข คำชนะ</t>
  </si>
  <si>
    <t>นางสาววรรณประภา ธานี</t>
  </si>
  <si>
    <t>นางจิราพร เครือแวงมน</t>
  </si>
  <si>
    <t>นางสาวอัจฉรา นาจำรัส</t>
  </si>
  <si>
    <t>นายสงวนศักดิ์ นามพุทธา</t>
  </si>
  <si>
    <t>นางสาวอนุธิดา แก้วสีม่วง</t>
  </si>
  <si>
    <t>นางสาวอรนิจ ฤทธิโรจน์</t>
  </si>
  <si>
    <t>นายวินัย ศรีตระการ</t>
  </si>
  <si>
    <t>นางนภัสชล โคตรชมภู</t>
  </si>
  <si>
    <t>นางสาวกุสุมาสพ์ วารีไสย์</t>
  </si>
  <si>
    <t>นางสาวศศิธร อัศวภูมิ</t>
  </si>
  <si>
    <t>นางสาวปนิดา การฟุ้ง</t>
  </si>
  <si>
    <t>ชั้นมัธยมศึกษาปีที่ 3/1</t>
  </si>
  <si>
    <t>ชั้นมัธยมศึกษาปีที่ 3/2</t>
  </si>
  <si>
    <t>ชั้นมัธยมศึกษาปีที่ 3/3</t>
  </si>
  <si>
    <t>ชั้นมัธยมศึกษาปีที่ 3/4</t>
  </si>
  <si>
    <t>ชั้นมัธยมศึกษาปีที่ 3/5</t>
  </si>
  <si>
    <t>ชั้นมัธยมศึกษาปีที่ 3/6</t>
  </si>
  <si>
    <t>ชั้นมัธยมศึกษาปีที่ 3/7</t>
  </si>
  <si>
    <t>ชั้นมัธยมศึกษาปีที่ 3/8</t>
  </si>
  <si>
    <t>ชั้นมัธยมศึกษาปีที่ 3/9</t>
  </si>
  <si>
    <t>นางสาวอรทัย ธารแผ้ว</t>
  </si>
  <si>
    <t>นางสาวชนิกานต์ ญาณผาด</t>
  </si>
  <si>
    <t>นายวงศ์ชีวพันธ์ พันธ์แก้ว</t>
  </si>
  <si>
    <t>นางสาวกิตติยา วงษาสิงห์</t>
  </si>
  <si>
    <t>นางเพ็ญนภา ธารประเสริฐ</t>
  </si>
  <si>
    <t>นายทรงวุฒิ คำสงค์</t>
  </si>
  <si>
    <t>นางสาวดวงใจ คันตะลี</t>
  </si>
  <si>
    <t>นางสาวปาริชาติ ภูคำวงค์</t>
  </si>
  <si>
    <t>นายวัชรพล จันทรักษ์</t>
  </si>
  <si>
    <t>นางสาวไขนภา คงพิบูลย์</t>
  </si>
  <si>
    <t>นางสุภาภรณ์ มณีศิลป์</t>
  </si>
  <si>
    <t>นายสุทัศน์ สาระขันธ์</t>
  </si>
  <si>
    <t>นางปาริชาติ ศิลาทะเล</t>
  </si>
  <si>
    <t>นายสุทธิรักษ์ สุทธศิริ</t>
  </si>
  <si>
    <t>นายอธิวัฒน์ จิตจักร</t>
  </si>
  <si>
    <t>นางสาวธัญญารัตน์ เถาวัลดี</t>
  </si>
  <si>
    <t>นางสาวสุจิตรา อุทธาทอง</t>
  </si>
  <si>
    <t>นายกฤษณะ วงมนตรี</t>
  </si>
  <si>
    <t>ชั้นมัธยมศึกษาปีที่ 4/1</t>
  </si>
  <si>
    <t>ชั้นมัธยมศึกษาปีที่ 4/2</t>
  </si>
  <si>
    <t>ชั้นมัธยมศึกษาปีที่ 4/3</t>
  </si>
  <si>
    <t>ชั้นมัธยมศึกษาปีที่ 4/4</t>
  </si>
  <si>
    <t>นายณัฐพล จันทร์ศรีราช</t>
  </si>
  <si>
    <t>ชั้นมัธยมศึกษาปีที่ 4/5</t>
  </si>
  <si>
    <t>ชั้นมัธยมศึกษาปีที่ 4/6</t>
  </si>
  <si>
    <t>ชั้นมัธยมศึกษาปีที่ 5/1</t>
  </si>
  <si>
    <t>ชั้นมัธยมศึกษาปีที่ 5/2</t>
  </si>
  <si>
    <t>ชั้นมัธยมศึกษาปีที่ 5/3</t>
  </si>
  <si>
    <t>นายวุฒิชัย คำสมหมาย</t>
  </si>
  <si>
    <t>ชั้นมัธยมศึกษาปีที่ 5/4</t>
  </si>
  <si>
    <t>นางสาวสุมนา อึ้งพลาชัย</t>
  </si>
  <si>
    <t>ชั้นมัธยมศึกษาปีที่ 5/5</t>
  </si>
  <si>
    <t>ชั้นมัธยมศึกษาปีที่ 5/6</t>
  </si>
  <si>
    <t>ชั้นมัธยมศึกษาปีที่ 5/7</t>
  </si>
  <si>
    <t>ชั้นมัธยมศึกษาปีที่ 6/1</t>
  </si>
  <si>
    <t>ชั้นมัธยมศึกษาปีที่ 6/2</t>
  </si>
  <si>
    <t>ชั้นมัธยมศึกษาปีที่ 6/3</t>
  </si>
  <si>
    <t>นางพัชรากร น่วมมะโน</t>
  </si>
  <si>
    <t>ชั้นมัธยมศึกษาปีที่ 6/4</t>
  </si>
  <si>
    <t>ชั้นมัธยมศึกษาปีที่ 6/5</t>
  </si>
  <si>
    <t>ชั้นมัธยมศึกษาปีที่ 6/6</t>
  </si>
  <si>
    <t>ชั้นมัธยมศึกษาปีที่ 6/7</t>
  </si>
  <si>
    <t>นางสาวสุดใจ บุษบงค์</t>
  </si>
  <si>
    <t>ชื่อครู</t>
  </si>
  <si>
    <t>F1</t>
  </si>
  <si>
    <t>F2</t>
  </si>
  <si>
    <t>F3</t>
  </si>
  <si>
    <t>3</t>
  </si>
  <si>
    <t>2</t>
  </si>
  <si>
    <t>1</t>
  </si>
  <si>
    <t>ค้นหา</t>
  </si>
  <si>
    <t>คำ</t>
  </si>
  <si>
    <t>นางณัฎฐิรา คำสมหมาย</t>
  </si>
  <si>
    <t>นางสาวกนกรักษ์ ไชยคำภา</t>
  </si>
  <si>
    <t>ว่าที่ ร.ต.วิชชาวุธ อุ่นสิม</t>
  </si>
  <si>
    <t>นางธรินรักษ์ ภูแซมแสง</t>
  </si>
  <si>
    <t>นางสาววรรณิศา ยุบุญชู</t>
  </si>
  <si>
    <t>เด็กชายอนันต์ อนุพันธุ์</t>
  </si>
  <si>
    <t>เด็กชายกิตติกวิน ภูทัดฝน</t>
  </si>
  <si>
    <t>เด็กชายเขตตะวัน อุ่นทรพันธ์</t>
  </si>
  <si>
    <t>เด็กชายจิรพัชร์  อันทะสารคาม</t>
  </si>
  <si>
    <t>เด็กชายชนเมธ กาฬรัศมี</t>
  </si>
  <si>
    <t>เด็กชายณัฐภัทร จำปาศรี</t>
  </si>
  <si>
    <t>เด็กชายณัฐวุฒิ บุตรวงค์</t>
  </si>
  <si>
    <t>เด็กชายทินภัทร ภูครองทอง</t>
  </si>
  <si>
    <t>เด็กชายธนทัต  ทองคำห่อ</t>
  </si>
  <si>
    <t>เด็กชายธนากร กลมเปือย</t>
  </si>
  <si>
    <t xml:space="preserve">เด็กชายธารที สุขผล </t>
  </si>
  <si>
    <t>เด็กชายพงศกร ทรัพย์ชม</t>
  </si>
  <si>
    <t>เด็กชายภานุพงศ์ นิลสนธิ</t>
  </si>
  <si>
    <t>เด็กชายภูมิพัฒน์ โพธิ์งาม</t>
  </si>
  <si>
    <t>เด็กชายรวีโรจน์ แสนปาง</t>
  </si>
  <si>
    <t>เด็กชายวายุ ลอยประเสริฐกุล</t>
  </si>
  <si>
    <t>เด็กชายสุขสันต์ อิ่มเจือ</t>
  </si>
  <si>
    <t>เด็กชายเสฏฐวุฒิ ภูมีชิต</t>
  </si>
  <si>
    <t>เด็กชายอานัต  ซิบเข</t>
  </si>
  <si>
    <t>เด็กหญิงกัญญารัตน์ ทองคำแสง</t>
  </si>
  <si>
    <t>เด็กหญิงกาญน์เกล้า สำราญวงค์</t>
  </si>
  <si>
    <t>เด็กหญิงชญานิษฐ์ พลดงนอก</t>
  </si>
  <si>
    <t>เด็กหญิงชลธิชา อาคะราช</t>
  </si>
  <si>
    <t>เด็กหญิงณัฐธิดา พัสดา</t>
  </si>
  <si>
    <t>เด็กหญิงธนัชชา บุญศรีนาค</t>
  </si>
  <si>
    <t>เด็กหญิงนภัสสรณ์ ถิ่นวาสนา</t>
  </si>
  <si>
    <t>เด็กหญิงปาริตา ถนอมสงวน</t>
  </si>
  <si>
    <t>เด็กหญิงพรนิภา จันคำวงค์</t>
  </si>
  <si>
    <t>เด็กหญิงพิมพ์ชนก อังคะแสน</t>
  </si>
  <si>
    <t>เด็กหญิงอัญชญาพร ภูพาดแร่</t>
  </si>
  <si>
    <t>เด็กหญิงธิดารัตน์  ไชยสัตย์</t>
  </si>
  <si>
    <t>เด็กหญิงพิยะดา ทึกทา</t>
  </si>
  <si>
    <t>เด็กชายวุฒิกร พรมเทพ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</si>
</sst>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B2A1C7"/>
      </bottom>
      <diagonal/>
    </border>
  </borders>
  <cellStyleXfs count="1">
    <xf numFmtId="0" fontId="0" fillId="0" borderId="0"/>
  </cellStyleXfs>
  <cellXfs count="461">
    <xf numFmtId="0" fontId="0" fillId="0" borderId="0" xfId="0"/>
    <xf numFmtId="0" fontId="19" fillId="2" borderId="0" xfId="0" applyFont="1" applyFill="1"/>
    <xf numFmtId="0" fontId="20" fillId="3" borderId="0" xfId="0" applyFont="1" applyFill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Alignment="1">
      <alignment vertical="center" shrinkToFit="1"/>
    </xf>
    <xf numFmtId="0" fontId="21" fillId="8" borderId="0" xfId="0" applyFont="1" applyFill="1"/>
    <xf numFmtId="0" fontId="20" fillId="9" borderId="0" xfId="0" applyFont="1" applyFill="1"/>
    <xf numFmtId="0" fontId="21" fillId="9" borderId="0" xfId="0" applyFont="1" applyFill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Alignment="1">
      <alignment horizontal="center" vertical="center" shrinkToFit="1"/>
    </xf>
    <xf numFmtId="0" fontId="21" fillId="9" borderId="0" xfId="0" applyFont="1" applyFill="1" applyAlignment="1">
      <alignment vertical="center" shrinkToFit="1"/>
    </xf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/>
    <xf numFmtId="0" fontId="24" fillId="12" borderId="0" xfId="0" applyFont="1" applyFill="1"/>
    <xf numFmtId="0" fontId="23" fillId="3" borderId="0" xfId="0" applyFont="1" applyFill="1"/>
    <xf numFmtId="0" fontId="24" fillId="3" borderId="0" xfId="0" applyFont="1" applyFill="1"/>
    <xf numFmtId="0" fontId="25" fillId="3" borderId="0" xfId="0" applyFont="1" applyFill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/>
    <xf numFmtId="0" fontId="23" fillId="3" borderId="25" xfId="0" applyFont="1" applyFill="1" applyBorder="1"/>
    <xf numFmtId="0" fontId="26" fillId="3" borderId="0" xfId="0" applyFont="1" applyFill="1"/>
    <xf numFmtId="0" fontId="27" fillId="3" borderId="0" xfId="0" applyFont="1" applyFill="1"/>
    <xf numFmtId="0" fontId="27" fillId="3" borderId="0" xfId="0" applyFont="1" applyFill="1" applyAlignment="1">
      <alignment horizontal="center"/>
    </xf>
    <xf numFmtId="0" fontId="23" fillId="13" borderId="0" xfId="0" applyFont="1" applyFill="1"/>
    <xf numFmtId="0" fontId="31" fillId="3" borderId="0" xfId="0" applyFont="1" applyFill="1"/>
    <xf numFmtId="0" fontId="32" fillId="3" borderId="0" xfId="0" applyFont="1" applyFill="1"/>
    <xf numFmtId="0" fontId="32" fillId="0" borderId="0" xfId="0" applyFont="1"/>
    <xf numFmtId="0" fontId="33" fillId="3" borderId="0" xfId="0" applyFont="1" applyFill="1"/>
    <xf numFmtId="0" fontId="33" fillId="0" borderId="0" xfId="0" applyFont="1"/>
    <xf numFmtId="0" fontId="32" fillId="12" borderId="0" xfId="0" applyFont="1" applyFill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/>
    <xf numFmtId="0" fontId="34" fillId="14" borderId="0" xfId="0" applyFont="1" applyFill="1"/>
    <xf numFmtId="0" fontId="33" fillId="15" borderId="0" xfId="0" applyFont="1" applyFill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Alignment="1">
      <alignment vertical="center" shrinkToFit="1"/>
    </xf>
    <xf numFmtId="0" fontId="33" fillId="18" borderId="0" xfId="0" applyFont="1" applyFill="1" applyAlignment="1">
      <alignment vertical="center" shrinkToFit="1"/>
    </xf>
    <xf numFmtId="0" fontId="33" fillId="8" borderId="0" xfId="0" applyFont="1" applyFill="1"/>
    <xf numFmtId="0" fontId="33" fillId="18" borderId="0" xfId="0" applyFont="1" applyFill="1"/>
    <xf numFmtId="0" fontId="33" fillId="19" borderId="0" xfId="0" applyFont="1" applyFill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/>
    <xf numFmtId="0" fontId="33" fillId="20" borderId="0" xfId="0" applyFont="1" applyFill="1"/>
    <xf numFmtId="0" fontId="33" fillId="21" borderId="0" xfId="0" applyFont="1" applyFill="1" applyAlignment="1">
      <alignment vertical="center" shrinkToFit="1"/>
    </xf>
    <xf numFmtId="0" fontId="33" fillId="21" borderId="0" xfId="0" applyFont="1" applyFill="1"/>
    <xf numFmtId="0" fontId="33" fillId="22" borderId="0" xfId="0" applyFont="1" applyFill="1"/>
    <xf numFmtId="0" fontId="33" fillId="23" borderId="0" xfId="0" applyFont="1" applyFill="1"/>
    <xf numFmtId="0" fontId="33" fillId="25" borderId="0" xfId="0" applyFont="1" applyFill="1" applyAlignment="1">
      <alignment vertical="center" shrinkToFit="1"/>
    </xf>
    <xf numFmtId="0" fontId="33" fillId="25" borderId="0" xfId="0" applyFont="1" applyFill="1"/>
    <xf numFmtId="0" fontId="33" fillId="26" borderId="0" xfId="0" applyFont="1" applyFill="1"/>
    <xf numFmtId="0" fontId="34" fillId="27" borderId="0" xfId="0" applyFont="1" applyFill="1"/>
    <xf numFmtId="0" fontId="15" fillId="28" borderId="0" xfId="0" applyFont="1" applyFill="1"/>
    <xf numFmtId="0" fontId="36" fillId="28" borderId="0" xfId="0" applyFont="1" applyFill="1"/>
    <xf numFmtId="0" fontId="15" fillId="12" borderId="0" xfId="0" applyFont="1" applyFill="1"/>
    <xf numFmtId="0" fontId="37" fillId="28" borderId="0" xfId="0" applyFont="1" applyFill="1"/>
    <xf numFmtId="0" fontId="15" fillId="8" borderId="35" xfId="0" applyFont="1" applyFill="1" applyBorder="1"/>
    <xf numFmtId="0" fontId="15" fillId="28" borderId="0" xfId="0" applyFont="1" applyFill="1" applyAlignment="1">
      <alignment horizontal="left"/>
    </xf>
    <xf numFmtId="0" fontId="32" fillId="28" borderId="0" xfId="0" applyFont="1" applyFill="1"/>
    <xf numFmtId="0" fontId="15" fillId="0" borderId="0" xfId="0" applyFont="1"/>
    <xf numFmtId="0" fontId="17" fillId="0" borderId="0" xfId="0" applyFont="1"/>
    <xf numFmtId="0" fontId="15" fillId="0" borderId="0" xfId="0" applyFont="1" applyAlignment="1">
      <alignment horizontal="right"/>
    </xf>
    <xf numFmtId="49" fontId="15" fillId="0" borderId="0" xfId="0" applyNumberFormat="1" applyFont="1" applyAlignment="1">
      <alignment horizontal="left"/>
    </xf>
    <xf numFmtId="0" fontId="31" fillId="8" borderId="0" xfId="0" applyFont="1" applyFill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Alignment="1">
      <alignment horizontal="left"/>
    </xf>
    <xf numFmtId="0" fontId="32" fillId="8" borderId="36" xfId="0" applyFont="1" applyFill="1" applyBorder="1"/>
    <xf numFmtId="0" fontId="38" fillId="0" borderId="0" xfId="0" applyFont="1"/>
    <xf numFmtId="0" fontId="33" fillId="2" borderId="0" xfId="0" applyFont="1" applyFill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Protection="1">
      <protection locked="0"/>
    </xf>
    <xf numFmtId="0" fontId="33" fillId="15" borderId="0" xfId="0" applyFont="1" applyFill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Alignment="1" applyProtection="1">
      <alignment vertical="center" shrinkToFit="1"/>
      <protection locked="0"/>
    </xf>
    <xf numFmtId="0" fontId="33" fillId="18" borderId="0" xfId="0" applyFont="1" applyFill="1" applyProtection="1">
      <protection locked="0"/>
    </xf>
    <xf numFmtId="0" fontId="33" fillId="19" borderId="0" xfId="0" applyFont="1" applyFill="1" applyProtection="1">
      <protection locked="0"/>
    </xf>
    <xf numFmtId="0" fontId="14" fillId="0" borderId="7" xfId="0" applyFont="1" applyBorder="1" applyAlignment="1">
      <alignment horizontal="center"/>
    </xf>
    <xf numFmtId="0" fontId="14" fillId="0" borderId="7" xfId="0" applyFont="1" applyBorder="1"/>
    <xf numFmtId="0" fontId="14" fillId="0" borderId="7" xfId="0" applyFont="1" applyBorder="1" applyAlignment="1">
      <alignment horizontal="left"/>
    </xf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14" fillId="0" borderId="7" xfId="0" applyFont="1" applyBorder="1" applyAlignment="1">
      <alignment horizontal="center" wrapText="1" readingOrder="1"/>
    </xf>
    <xf numFmtId="0" fontId="14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center"/>
    </xf>
    <xf numFmtId="0" fontId="33" fillId="0" borderId="7" xfId="0" applyFont="1" applyBorder="1" applyAlignment="1">
      <alignment horizontal="left" shrinkToFit="1" readingOrder="1"/>
    </xf>
    <xf numFmtId="0" fontId="44" fillId="0" borderId="0" xfId="0" applyFont="1" applyAlignment="1">
      <alignment horizontal="center" vertical="top"/>
    </xf>
    <xf numFmtId="0" fontId="45" fillId="0" borderId="0" xfId="0" applyFont="1" applyAlignment="1">
      <alignment vertical="top"/>
    </xf>
    <xf numFmtId="0" fontId="46" fillId="0" borderId="0" xfId="0" applyFont="1"/>
    <xf numFmtId="0" fontId="44" fillId="0" borderId="0" xfId="0" applyFont="1" applyAlignment="1">
      <alignment horizontal="left" vertical="top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left"/>
    </xf>
    <xf numFmtId="0" fontId="47" fillId="0" borderId="0" xfId="0" applyFont="1"/>
    <xf numFmtId="0" fontId="46" fillId="0" borderId="0" xfId="0" applyFont="1" applyAlignment="1">
      <alignment horizontal="left"/>
    </xf>
    <xf numFmtId="0" fontId="33" fillId="7" borderId="9" xfId="0" applyFont="1" applyFill="1" applyBorder="1" applyAlignment="1">
      <alignment horizontal="left" vertical="center" shrinkToFit="1"/>
    </xf>
    <xf numFmtId="0" fontId="33" fillId="16" borderId="39" xfId="0" applyFont="1" applyFill="1" applyBorder="1" applyAlignment="1">
      <alignment horizontal="center" vertical="center" shrinkToFit="1"/>
    </xf>
    <xf numFmtId="0" fontId="45" fillId="0" borderId="0" xfId="0" applyFont="1" applyAlignment="1">
      <alignment horizontal="center" vertical="top"/>
    </xf>
    <xf numFmtId="0" fontId="47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center" vertical="top"/>
    </xf>
    <xf numFmtId="0" fontId="45" fillId="0" borderId="0" xfId="0" applyFont="1" applyAlignment="1">
      <alignment horizontal="left" vertical="top"/>
    </xf>
    <xf numFmtId="0" fontId="46" fillId="0" borderId="0" xfId="0" applyFont="1" applyAlignment="1">
      <alignment vertical="top"/>
    </xf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32" fillId="3" borderId="62" xfId="0" applyFont="1" applyFill="1" applyBorder="1" applyAlignment="1">
      <alignment horizontal="left"/>
    </xf>
    <xf numFmtId="0" fontId="41" fillId="28" borderId="0" xfId="0" applyFont="1" applyFill="1" applyAlignment="1">
      <alignment horizontal="left" vertical="top" wrapText="1"/>
    </xf>
    <xf numFmtId="0" fontId="15" fillId="0" borderId="0" xfId="0" applyFont="1"/>
    <xf numFmtId="49" fontId="32" fillId="0" borderId="0" xfId="0" applyNumberFormat="1" applyFont="1" applyAlignment="1">
      <alignment horizontal="left"/>
    </xf>
    <xf numFmtId="0" fontId="32" fillId="3" borderId="0" xfId="0" applyFont="1" applyFill="1" applyAlignment="1">
      <alignment horizontal="left"/>
    </xf>
    <xf numFmtId="0" fontId="32" fillId="22" borderId="11" xfId="0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0" borderId="0" xfId="0" applyFont="1" applyAlignment="1">
      <alignment horizontal="center"/>
    </xf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34" fillId="2" borderId="0" xfId="0" applyFont="1" applyFill="1" applyAlignment="1">
      <alignment horizontal="center"/>
    </xf>
    <xf numFmtId="0" fontId="18" fillId="0" borderId="0" xfId="0" applyFont="1"/>
    <xf numFmtId="0" fontId="34" fillId="7" borderId="0" xfId="0" applyFont="1" applyFill="1" applyAlignment="1">
      <alignment horizontal="center"/>
    </xf>
    <xf numFmtId="0" fontId="33" fillId="6" borderId="13" xfId="0" applyFont="1" applyFill="1" applyBorder="1" applyAlignment="1">
      <alignment horizontal="center" vertical="center" textRotation="90" wrapText="1"/>
    </xf>
    <xf numFmtId="0" fontId="14" fillId="0" borderId="15" xfId="0" applyFont="1" applyBorder="1"/>
    <xf numFmtId="0" fontId="14" fillId="0" borderId="19" xfId="0" applyFont="1" applyBorder="1"/>
    <xf numFmtId="0" fontId="33" fillId="5" borderId="13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/>
    </xf>
    <xf numFmtId="0" fontId="14" fillId="0" borderId="30" xfId="0" applyFont="1" applyBorder="1"/>
    <xf numFmtId="0" fontId="33" fillId="9" borderId="28" xfId="0" applyFont="1" applyFill="1" applyBorder="1" applyAlignment="1">
      <alignment horizontal="center" vertical="center" textRotation="90" wrapText="1"/>
    </xf>
    <xf numFmtId="0" fontId="14" fillId="0" borderId="29" xfId="0" applyFont="1" applyBorder="1"/>
    <xf numFmtId="0" fontId="14" fillId="0" borderId="41" xfId="0" applyFont="1" applyBorder="1"/>
    <xf numFmtId="0" fontId="33" fillId="6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33" fillId="9" borderId="13" xfId="0" applyFont="1" applyFill="1" applyBorder="1" applyAlignment="1">
      <alignment horizontal="center" vertical="center" textRotation="90" wrapText="1"/>
    </xf>
    <xf numFmtId="0" fontId="34" fillId="5" borderId="30" xfId="0" applyFont="1" applyFill="1" applyBorder="1" applyAlignment="1">
      <alignment horizontal="center" vertical="center" wrapText="1"/>
    </xf>
    <xf numFmtId="0" fontId="14" fillId="0" borderId="39" xfId="0" applyFont="1" applyBorder="1"/>
    <xf numFmtId="0" fontId="34" fillId="6" borderId="11" xfId="0" applyFont="1" applyFill="1" applyBorder="1" applyAlignment="1">
      <alignment horizontal="center" shrinkToFit="1"/>
    </xf>
    <xf numFmtId="0" fontId="14" fillId="0" borderId="48" xfId="0" applyFont="1" applyBorder="1"/>
    <xf numFmtId="0" fontId="33" fillId="6" borderId="11" xfId="0" applyFont="1" applyFill="1" applyBorder="1" applyAlignment="1">
      <alignment horizontal="center" vertical="center" shrinkToFi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3" fillId="4" borderId="13" xfId="0" applyFont="1" applyFill="1" applyBorder="1" applyAlignment="1">
      <alignment horizontal="center" vertical="center" textRotation="90" wrapText="1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14" fillId="0" borderId="46" xfId="0" applyFont="1" applyBorder="1"/>
    <xf numFmtId="0" fontId="14" fillId="0" borderId="55" xfId="0" applyFont="1" applyBorder="1"/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34" fillId="2" borderId="28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 textRotation="90" wrapText="1"/>
    </xf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33" fillId="35" borderId="11" xfId="0" applyFont="1" applyFill="1" applyBorder="1" applyAlignment="1">
      <alignment horizontal="center" vertical="center"/>
    </xf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4" fillId="6" borderId="45" xfId="0" applyFont="1" applyFill="1" applyBorder="1" applyAlignment="1">
      <alignment horizontal="center"/>
    </xf>
    <xf numFmtId="0" fontId="14" fillId="0" borderId="0" xfId="0" applyFont="1"/>
    <xf numFmtId="0" fontId="14" fillId="32" borderId="0" xfId="0" applyFont="1" applyFill="1" applyAlignment="1">
      <alignment horizontal="center"/>
    </xf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34" fillId="9" borderId="45" xfId="0" applyFont="1" applyFill="1" applyBorder="1" applyAlignment="1">
      <alignment horizontal="center"/>
    </xf>
    <xf numFmtId="0" fontId="34" fillId="9" borderId="47" xfId="0" applyFont="1" applyFill="1" applyBorder="1" applyAlignment="1">
      <alignment horizontal="center"/>
    </xf>
    <xf numFmtId="0" fontId="33" fillId="9" borderId="47" xfId="0" applyFont="1" applyFill="1" applyBorder="1" applyAlignment="1">
      <alignment horizontal="center" vertical="center"/>
    </xf>
    <xf numFmtId="0" fontId="33" fillId="9" borderId="42" xfId="0" applyFont="1" applyFill="1" applyBorder="1" applyAlignment="1">
      <alignment horizontal="center" vertical="center" textRotation="90" wrapText="1"/>
    </xf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2" fillId="36" borderId="0" xfId="0" applyFont="1" applyFill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22" fillId="4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35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35" borderId="13" xfId="0" applyFont="1" applyFill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9" xfId="0" applyFont="1" applyBorder="1"/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1" fillId="0" borderId="30" xfId="0" applyFont="1" applyBorder="1"/>
    <xf numFmtId="0" fontId="1" fillId="0" borderId="39" xfId="0" applyFont="1" applyBorder="1"/>
    <xf numFmtId="0" fontId="22" fillId="35" borderId="52" xfId="0" applyFont="1" applyFill="1" applyBorder="1" applyAlignment="1">
      <alignment horizontal="center" vertical="center" textRotation="90" wrapText="1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1" fillId="0" borderId="48" xfId="0" applyFont="1" applyBorder="1"/>
    <xf numFmtId="0" fontId="22" fillId="6" borderId="42" xfId="0" applyFont="1" applyFill="1" applyBorder="1" applyAlignment="1">
      <alignment horizontal="center" vertical="center" textRotation="90" wrapText="1"/>
    </xf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1" fillId="0" borderId="29" xfId="0" applyFont="1" applyBorder="1"/>
    <xf numFmtId="0" fontId="1" fillId="0" borderId="41" xfId="0" applyFont="1" applyBorder="1"/>
    <xf numFmtId="0" fontId="19" fillId="2" borderId="0" xfId="0" applyFont="1" applyFill="1" applyAlignment="1">
      <alignment horizontal="center"/>
    </xf>
    <xf numFmtId="0" fontId="1" fillId="0" borderId="0" xfId="0" applyFont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13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22" fillId="4" borderId="42" xfId="0" applyFont="1" applyFill="1" applyBorder="1" applyAlignment="1">
      <alignment horizontal="center" vertical="center" textRotation="90" wrapText="1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 shrinkToFit="1"/>
    </xf>
    <xf numFmtId="0" fontId="19" fillId="9" borderId="47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32" fillId="3" borderId="0" xfId="0" applyFont="1" applyFill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GrpSpPr>
          <a:grpSpLocks/>
        </xdr:cNvGrpSpPr>
      </xdr:nvGrpSpPr>
      <xdr:grpSpPr bwMode="auto">
        <a:xfrm>
          <a:off x="1047750" y="2076450"/>
          <a:ext cx="4819650" cy="38100"/>
          <a:chOff x="2936175" y="3780000"/>
          <a:chExt cx="4819650" cy="0"/>
        </a:xfrm>
      </xdr:grpSpPr>
      <xdr:cxnSp macro="">
        <xdr:nvCxnSpPr>
          <xdr:cNvPr id="1705" name="Shape 4">
            <a:extLst>
              <a:ext uri="{FF2B5EF4-FFF2-40B4-BE49-F238E27FC236}">
                <a16:creationId xmlns:a16="http://schemas.microsoft.com/office/drawing/2014/main" id="{00000000-0008-0000-0000-0000A9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GrpSpPr>
          <a:grpSpLocks/>
        </xdr:cNvGrpSpPr>
      </xdr:nvGrpSpPr>
      <xdr:grpSpPr bwMode="auto">
        <a:xfrm>
          <a:off x="2400300" y="2381250"/>
          <a:ext cx="3657600" cy="38100"/>
          <a:chOff x="3517200" y="3780000"/>
          <a:chExt cx="3657600" cy="0"/>
        </a:xfrm>
      </xdr:grpSpPr>
      <xdr:cxnSp macro="">
        <xdr:nvCxnSpPr>
          <xdr:cNvPr id="1704" name="Shape 5">
            <a:extLst>
              <a:ext uri="{FF2B5EF4-FFF2-40B4-BE49-F238E27FC236}">
                <a16:creationId xmlns:a16="http://schemas.microsoft.com/office/drawing/2014/main" id="{00000000-0008-0000-0000-0000A8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GrpSpPr>
          <a:grpSpLocks/>
        </xdr:cNvGrpSpPr>
      </xdr:nvGrpSpPr>
      <xdr:grpSpPr bwMode="auto">
        <a:xfrm>
          <a:off x="514350" y="2714625"/>
          <a:ext cx="5372100" cy="38100"/>
          <a:chOff x="2659950" y="3780000"/>
          <a:chExt cx="5372100" cy="0"/>
        </a:xfrm>
      </xdr:grpSpPr>
      <xdr:cxnSp macro="">
        <xdr:nvCxnSpPr>
          <xdr:cNvPr id="1703" name="Shape 6">
            <a:extLst>
              <a:ext uri="{FF2B5EF4-FFF2-40B4-BE49-F238E27FC236}">
                <a16:creationId xmlns:a16="http://schemas.microsoft.com/office/drawing/2014/main" id="{00000000-0008-0000-0000-0000A7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GrpSpPr>
          <a:grpSpLocks/>
        </xdr:cNvGrpSpPr>
      </xdr:nvGrpSpPr>
      <xdr:grpSpPr bwMode="auto">
        <a:xfrm>
          <a:off x="342900" y="2381250"/>
          <a:ext cx="1609725" cy="38100"/>
          <a:chOff x="4541138" y="3780000"/>
          <a:chExt cx="1609725" cy="0"/>
        </a:xfrm>
      </xdr:grpSpPr>
      <xdr:cxnSp macro="">
        <xdr:nvCxnSpPr>
          <xdr:cNvPr id="1702" name="Shape 7">
            <a:extLst>
              <a:ext uri="{FF2B5EF4-FFF2-40B4-BE49-F238E27FC236}">
                <a16:creationId xmlns:a16="http://schemas.microsoft.com/office/drawing/2014/main" id="{00000000-0008-0000-0000-0000A606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>
          <a:extLst>
            <a:ext uri="{FF2B5EF4-FFF2-40B4-BE49-F238E27FC236}">
              <a16:creationId xmlns:a16="http://schemas.microsoft.com/office/drawing/2014/main" id="{00000000-0008-0000-0700-00006F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>
          <a:extLst>
            <a:ext uri="{FF2B5EF4-FFF2-40B4-BE49-F238E27FC236}">
              <a16:creationId xmlns:a16="http://schemas.microsoft.com/office/drawing/2014/main" id="{00000000-0008-0000-0700-000070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>
          <a:extLst>
            <a:ext uri="{FF2B5EF4-FFF2-40B4-BE49-F238E27FC236}">
              <a16:creationId xmlns:a16="http://schemas.microsoft.com/office/drawing/2014/main" id="{00000000-0008-0000-0700-000071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>
          <a:extLst>
            <a:ext uri="{FF2B5EF4-FFF2-40B4-BE49-F238E27FC236}">
              <a16:creationId xmlns:a16="http://schemas.microsoft.com/office/drawing/2014/main" id="{00000000-0008-0000-0700-000072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>
          <a:extLst>
            <a:ext uri="{FF2B5EF4-FFF2-40B4-BE49-F238E27FC236}">
              <a16:creationId xmlns:a16="http://schemas.microsoft.com/office/drawing/2014/main" id="{00000000-0008-0000-0700-000073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>
          <a:extLst>
            <a:ext uri="{FF2B5EF4-FFF2-40B4-BE49-F238E27FC236}">
              <a16:creationId xmlns:a16="http://schemas.microsoft.com/office/drawing/2014/main" id="{00000000-0008-0000-0700-000074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>
          <a:extLst>
            <a:ext uri="{FF2B5EF4-FFF2-40B4-BE49-F238E27FC236}">
              <a16:creationId xmlns:a16="http://schemas.microsoft.com/office/drawing/2014/main" id="{00000000-0008-0000-0700-000075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>
          <a:extLst>
            <a:ext uri="{FF2B5EF4-FFF2-40B4-BE49-F238E27FC236}">
              <a16:creationId xmlns:a16="http://schemas.microsoft.com/office/drawing/2014/main" id="{00000000-0008-0000-0700-000076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>
          <a:extLst>
            <a:ext uri="{FF2B5EF4-FFF2-40B4-BE49-F238E27FC236}">
              <a16:creationId xmlns:a16="http://schemas.microsoft.com/office/drawing/2014/main" id="{00000000-0008-0000-0700-000077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>
          <a:extLst>
            <a:ext uri="{FF2B5EF4-FFF2-40B4-BE49-F238E27FC236}">
              <a16:creationId xmlns:a16="http://schemas.microsoft.com/office/drawing/2014/main" id="{00000000-0008-0000-0700-000078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>
          <a:extLst>
            <a:ext uri="{FF2B5EF4-FFF2-40B4-BE49-F238E27FC236}">
              <a16:creationId xmlns:a16="http://schemas.microsoft.com/office/drawing/2014/main" id="{00000000-0008-0000-0700-000079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>
          <a:extLst>
            <a:ext uri="{FF2B5EF4-FFF2-40B4-BE49-F238E27FC236}">
              <a16:creationId xmlns:a16="http://schemas.microsoft.com/office/drawing/2014/main" id="{00000000-0008-0000-0700-00007A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>
          <a:extLst>
            <a:ext uri="{FF2B5EF4-FFF2-40B4-BE49-F238E27FC236}">
              <a16:creationId xmlns:a16="http://schemas.microsoft.com/office/drawing/2014/main" id="{00000000-0008-0000-0700-00007B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>
          <a:extLst>
            <a:ext uri="{FF2B5EF4-FFF2-40B4-BE49-F238E27FC236}">
              <a16:creationId xmlns:a16="http://schemas.microsoft.com/office/drawing/2014/main" id="{00000000-0008-0000-0700-00007C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>
          <a:extLst>
            <a:ext uri="{FF2B5EF4-FFF2-40B4-BE49-F238E27FC236}">
              <a16:creationId xmlns:a16="http://schemas.microsoft.com/office/drawing/2014/main" id="{00000000-0008-0000-0700-00007D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>
          <a:extLst>
            <a:ext uri="{FF2B5EF4-FFF2-40B4-BE49-F238E27FC236}">
              <a16:creationId xmlns:a16="http://schemas.microsoft.com/office/drawing/2014/main" id="{00000000-0008-0000-0700-00007E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>
          <a:extLst>
            <a:ext uri="{FF2B5EF4-FFF2-40B4-BE49-F238E27FC236}">
              <a16:creationId xmlns:a16="http://schemas.microsoft.com/office/drawing/2014/main" id="{00000000-0008-0000-0700-00007F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>
          <a:extLst>
            <a:ext uri="{FF2B5EF4-FFF2-40B4-BE49-F238E27FC236}">
              <a16:creationId xmlns:a16="http://schemas.microsoft.com/office/drawing/2014/main" id="{00000000-0008-0000-0700-000080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>
          <a:extLst>
            <a:ext uri="{FF2B5EF4-FFF2-40B4-BE49-F238E27FC236}">
              <a16:creationId xmlns:a16="http://schemas.microsoft.com/office/drawing/2014/main" id="{00000000-0008-0000-0700-000081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>
          <a:extLst>
            <a:ext uri="{FF2B5EF4-FFF2-40B4-BE49-F238E27FC236}">
              <a16:creationId xmlns:a16="http://schemas.microsoft.com/office/drawing/2014/main" id="{00000000-0008-0000-0700-000082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>
          <a:extLst>
            <a:ext uri="{FF2B5EF4-FFF2-40B4-BE49-F238E27FC236}">
              <a16:creationId xmlns:a16="http://schemas.microsoft.com/office/drawing/2014/main" id="{00000000-0008-0000-0700-000083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>
          <a:extLst>
            <a:ext uri="{FF2B5EF4-FFF2-40B4-BE49-F238E27FC236}">
              <a16:creationId xmlns:a16="http://schemas.microsoft.com/office/drawing/2014/main" id="{00000000-0008-0000-0700-000084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>
          <a:extLst>
            <a:ext uri="{FF2B5EF4-FFF2-40B4-BE49-F238E27FC236}">
              <a16:creationId xmlns:a16="http://schemas.microsoft.com/office/drawing/2014/main" id="{00000000-0008-0000-0700-000085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77F955-A0DE-4D6C-A384-AE01105C19EF}" name="Table1" displayName="Table1" ref="E1:H82" totalsRowShown="0" headerRowDxfId="5" dataDxfId="4">
  <autoFilter ref="E1:H82" xr:uid="{1277F955-A0DE-4D6C-A384-AE01105C19EF}"/>
  <tableColumns count="4">
    <tableColumn id="1" xr3:uid="{7FA804B8-548D-4E8A-8C90-30123E80960E}" name="ชื่อครู" dataDxfId="3"/>
    <tableColumn id="2" xr3:uid="{945E3071-9198-44C1-A36B-D9558C684F94}" name="F1" dataDxfId="2">
      <calculatedColumnFormula>IF(ISNUMBER(SEARCH(บันทึกข้อความ!$Q$11,Table1[[#This Row],[ชื่อครู]])),MAX($F$1:F1)+1,0)</calculatedColumnFormula>
    </tableColumn>
    <tableColumn id="3" xr3:uid="{DA2B6EF1-8986-415D-BBC7-CA60CA5530CD}" name="F2" dataDxfId="1">
      <calculatedColumnFormula>ROW()-1</calculatedColumnFormula>
    </tableColumn>
    <tableColumn id="4" xr3:uid="{463357AE-801D-4EB1-9ECF-1CBB86F32122}" name="F3" dataDxfId="0">
      <calculatedColumnFormula>INDEX(Table1[ชื่อครู],MATCH(Table1[[#This Row],[F2]],Table1[F1],0))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Z998"/>
  <sheetViews>
    <sheetView showGridLines="0" tabSelected="1" workbookViewId="0">
      <selection activeCell="Q17" sqref="Q17"/>
    </sheetView>
  </sheetViews>
  <sheetFormatPr defaultColWidth="12.625" defaultRowHeight="15" customHeight="1"/>
  <cols>
    <col min="1" max="1" width="2.625" style="77" customWidth="1"/>
    <col min="2" max="2" width="4.375" style="77" customWidth="1"/>
    <col min="3" max="3" width="4.875" style="77" customWidth="1"/>
    <col min="4" max="4" width="16" style="77" customWidth="1"/>
    <col min="5" max="5" width="7.875" style="77" customWidth="1"/>
    <col min="6" max="6" width="5.375" style="77" customWidth="1"/>
    <col min="7" max="7" width="5.5" style="77" customWidth="1"/>
    <col min="8" max="8" width="5.375" style="77" customWidth="1"/>
    <col min="9" max="9" width="5.875" style="77" customWidth="1"/>
    <col min="10" max="10" width="5.375" style="77" customWidth="1"/>
    <col min="11" max="11" width="5.5" style="77" customWidth="1"/>
    <col min="12" max="12" width="6" style="77" customWidth="1"/>
    <col min="13" max="13" width="6.125" style="77" customWidth="1"/>
    <col min="14" max="14" width="4" style="77" customWidth="1"/>
    <col min="15" max="15" width="2.375" style="77" customWidth="1"/>
    <col min="16" max="16" width="13.25" style="77" customWidth="1"/>
    <col min="17" max="26" width="7.875" style="77" customWidth="1"/>
    <col min="27" max="16384" width="12.625" style="77"/>
  </cols>
  <sheetData>
    <row r="1" spans="1:26" ht="51.75" customHeight="1">
      <c r="A1" s="173"/>
      <c r="B1" s="173"/>
      <c r="C1" s="173" t="s">
        <v>312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ht="33.75" customHeight="1">
      <c r="A2" s="173"/>
      <c r="B2" s="173"/>
      <c r="C2" s="174" t="s">
        <v>236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67"/>
      <c r="Q2" s="166"/>
      <c r="R2" s="166"/>
      <c r="S2" s="166"/>
      <c r="T2" s="166"/>
      <c r="U2" s="166"/>
      <c r="V2" s="166"/>
      <c r="W2" s="166"/>
      <c r="X2" s="166"/>
      <c r="Y2" s="166"/>
      <c r="Z2" s="166"/>
    </row>
    <row r="3" spans="1:26" ht="10.5" customHeight="1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26" ht="45.75" customHeight="1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274"/>
      <c r="Q4" s="275"/>
      <c r="R4" s="275"/>
      <c r="S4" s="275"/>
      <c r="T4" s="275"/>
      <c r="U4" s="275"/>
      <c r="V4" s="275"/>
      <c r="W4" s="166"/>
      <c r="X4" s="166"/>
      <c r="Y4" s="166"/>
      <c r="Z4" s="166"/>
    </row>
    <row r="5" spans="1:26" ht="24.95" customHeight="1">
      <c r="A5" s="173"/>
      <c r="B5" s="174" t="s">
        <v>0</v>
      </c>
      <c r="C5" s="173"/>
      <c r="D5" s="77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68" t="s">
        <v>1</v>
      </c>
      <c r="Q5" s="168"/>
      <c r="R5" s="168"/>
      <c r="S5" s="169"/>
      <c r="T5" s="166"/>
      <c r="U5" s="166"/>
      <c r="V5" s="166"/>
      <c r="W5" s="166"/>
      <c r="X5" s="166"/>
      <c r="Y5" s="166"/>
      <c r="Z5" s="166"/>
    </row>
    <row r="6" spans="1:26" ht="24.95" customHeight="1">
      <c r="A6" s="173"/>
      <c r="B6" s="174" t="s">
        <v>2</v>
      </c>
      <c r="C6" s="175" t="s">
        <v>3</v>
      </c>
      <c r="D6" s="176" t="s">
        <v>318</v>
      </c>
      <c r="E6" s="174" t="s">
        <v>4</v>
      </c>
      <c r="F6" s="276" t="s">
        <v>317</v>
      </c>
      <c r="G6" s="275"/>
      <c r="H6" s="275"/>
      <c r="I6" s="275"/>
      <c r="J6" s="173"/>
      <c r="K6" s="173"/>
      <c r="L6" s="173"/>
      <c r="M6" s="173"/>
      <c r="N6" s="173"/>
      <c r="O6" s="173"/>
      <c r="P6" s="170" t="s">
        <v>5</v>
      </c>
      <c r="Q6" s="260" t="s">
        <v>314</v>
      </c>
      <c r="R6" s="261"/>
      <c r="S6" s="261"/>
      <c r="T6" s="261"/>
      <c r="U6" s="261"/>
      <c r="V6" s="261"/>
      <c r="W6" s="166"/>
      <c r="X6" s="166"/>
      <c r="Y6" s="166"/>
      <c r="Z6" s="166"/>
    </row>
    <row r="7" spans="1:26" ht="24.95" customHeight="1">
      <c r="A7" s="173"/>
      <c r="B7" s="174" t="s">
        <v>6</v>
      </c>
      <c r="C7" s="77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1/7 ปีการศึกษา 2567    </v>
      </c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0" t="s">
        <v>7</v>
      </c>
      <c r="Q7" s="260" t="s">
        <v>315</v>
      </c>
      <c r="R7" s="261"/>
      <c r="S7" s="261"/>
      <c r="T7" s="261"/>
      <c r="U7" s="261"/>
      <c r="V7" s="261"/>
      <c r="W7" s="166"/>
      <c r="X7" s="166"/>
      <c r="Y7" s="166"/>
      <c r="Z7" s="166"/>
    </row>
    <row r="8" spans="1:26" ht="24.95" customHeight="1">
      <c r="A8" s="173"/>
      <c r="B8" s="77" t="str">
        <f>"เรียน  ผู้อำนวยการ"&amp;Q6</f>
        <v>เรียน  ผู้อำนวยการโรงเรียนเมืองกาฬสินธุ์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</row>
    <row r="9" spans="1:26" ht="24.95" customHeight="1">
      <c r="A9" s="173"/>
      <c r="B9" s="77" t="str">
        <f>"       ด้วย ข้าพเจ้า "&amp;Q11&amp;"    ตำแหน่ง " &amp;Q12&amp;" "&amp;Q6</f>
        <v xml:space="preserve">       ด้วย ข้าพเจ้า ว่าที่ ร.ต.หญิงศิริลักษณ์ ดาวศรี    ตำแหน่ง ครู โรงเรียนเมืองกาฬสินธุ์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0" t="s">
        <v>8</v>
      </c>
      <c r="Q9" s="277" t="s">
        <v>351</v>
      </c>
      <c r="R9" s="277"/>
      <c r="S9" s="277"/>
      <c r="T9" s="166"/>
      <c r="U9" s="166"/>
      <c r="V9" s="166"/>
      <c r="W9" s="166"/>
      <c r="X9" s="166"/>
      <c r="Y9" s="166"/>
      <c r="Z9" s="166"/>
    </row>
    <row r="10" spans="1:26" ht="24.95" customHeight="1">
      <c r="A10" s="173"/>
      <c r="B10" s="77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1/7 ปีการศึกษา 2567   เสร็จสิ้นแล้ว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0" t="s">
        <v>10</v>
      </c>
      <c r="Q10" s="260">
        <v>2567</v>
      </c>
      <c r="R10" s="261"/>
      <c r="S10" s="171"/>
      <c r="T10" s="171"/>
      <c r="U10" s="166"/>
      <c r="V10" s="166"/>
      <c r="W10" s="166"/>
      <c r="X10" s="166"/>
      <c r="Y10" s="166"/>
      <c r="Z10" s="166"/>
    </row>
    <row r="11" spans="1:26" ht="24.95" customHeight="1">
      <c r="A11" s="173"/>
      <c r="B11" s="173" t="s">
        <v>11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0" t="s">
        <v>12</v>
      </c>
      <c r="Q11" s="273" t="s">
        <v>352</v>
      </c>
      <c r="R11" s="273"/>
      <c r="S11" s="273"/>
      <c r="T11" s="166"/>
      <c r="U11" s="166"/>
      <c r="V11" s="166"/>
      <c r="W11" s="166"/>
      <c r="X11" s="166"/>
      <c r="Y11" s="166"/>
      <c r="Z11" s="166"/>
    </row>
    <row r="12" spans="1:26" ht="24.95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0" t="s">
        <v>13</v>
      </c>
      <c r="Q12" s="260" t="s">
        <v>14</v>
      </c>
      <c r="R12" s="261"/>
      <c r="S12" s="261"/>
      <c r="T12" s="166"/>
      <c r="U12" s="166"/>
      <c r="V12" s="166"/>
      <c r="W12" s="166"/>
      <c r="X12" s="166"/>
      <c r="Y12" s="166"/>
      <c r="Z12" s="166"/>
    </row>
    <row r="13" spans="1:26" ht="24.95" customHeight="1">
      <c r="A13" s="173"/>
      <c r="B13" s="262" t="s">
        <v>15</v>
      </c>
      <c r="C13" s="263"/>
      <c r="D13" s="264"/>
      <c r="E13" s="268" t="s">
        <v>16</v>
      </c>
      <c r="F13" s="270" t="s">
        <v>17</v>
      </c>
      <c r="G13" s="271"/>
      <c r="H13" s="271"/>
      <c r="I13" s="271"/>
      <c r="J13" s="271"/>
      <c r="K13" s="271"/>
      <c r="L13" s="271"/>
      <c r="M13" s="272"/>
      <c r="N13" s="173"/>
      <c r="O13" s="173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</row>
    <row r="14" spans="1:26" ht="48" customHeight="1">
      <c r="A14" s="173"/>
      <c r="B14" s="265"/>
      <c r="C14" s="266"/>
      <c r="D14" s="267"/>
      <c r="E14" s="269"/>
      <c r="F14" s="202" t="s">
        <v>18</v>
      </c>
      <c r="G14" s="203" t="s">
        <v>19</v>
      </c>
      <c r="H14" s="204" t="s">
        <v>20</v>
      </c>
      <c r="I14" s="205" t="s">
        <v>19</v>
      </c>
      <c r="J14" s="206" t="s">
        <v>21</v>
      </c>
      <c r="K14" s="207" t="s">
        <v>19</v>
      </c>
      <c r="L14" s="208" t="s">
        <v>22</v>
      </c>
      <c r="M14" s="209" t="s">
        <v>19</v>
      </c>
      <c r="N14" s="173"/>
      <c r="O14" s="173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</row>
    <row r="15" spans="1:26" ht="24.95" customHeight="1">
      <c r="A15" s="173"/>
      <c r="B15" s="210" t="s">
        <v>23</v>
      </c>
      <c r="C15" s="210"/>
      <c r="D15" s="210"/>
      <c r="E15" s="211">
        <f>COUNTA(นักเรียน!$C$6:$C$50)</f>
        <v>33</v>
      </c>
      <c r="F15" s="212">
        <f>COUNTIFS(สรุปผลสมรรถนะ!$E$6:E42,3)</f>
        <v>0</v>
      </c>
      <c r="G15" s="213">
        <f>IF(ISERROR($F$15*100/$E$15),"-",ROUND(F15*100/$E$15,3))</f>
        <v>0</v>
      </c>
      <c r="H15" s="214">
        <f>COUNTIFS(สรุปผลสมรรถนะ!E6:E42,2)</f>
        <v>0</v>
      </c>
      <c r="I15" s="215">
        <f>IF(ISERROR($H$15*100/$E$15),"-",ROUND($H$15*100/$E$15,2))</f>
        <v>0</v>
      </c>
      <c r="J15" s="216" t="str">
        <f>IF(COUNTIF(สรุปผลสมรรถนะ!$E$6:$E$50,"1")=0,"-",COUNTIF(สรุปผลสมรรถนะ!$E$6:$E$50,"1"))</f>
        <v>-</v>
      </c>
      <c r="K15" s="217" t="str">
        <f>IF(ISERROR($J$15*100/$E$15),"-",ROUND($J$15*100/$E$15,1))</f>
        <v>-</v>
      </c>
      <c r="L15" s="218" t="str">
        <f>IF(COUNTIF(สรุปผลสมรรถนะ!$E$6:$E$50,"0")=0,"-",COUNTIF(สรุปผลสมรรถนะ!$E$6:$E$50,"0"))</f>
        <v>-</v>
      </c>
      <c r="M15" s="219" t="str">
        <f>IF(ISERROR(L15*100/E15),"-",ROUND(L15*100/E15,2))</f>
        <v>-</v>
      </c>
      <c r="N15" s="173"/>
      <c r="O15" s="173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</row>
    <row r="16" spans="1:26" ht="24.95" customHeight="1">
      <c r="A16" s="173"/>
      <c r="B16" s="210" t="s">
        <v>24</v>
      </c>
      <c r="C16" s="210"/>
      <c r="D16" s="210"/>
      <c r="E16" s="211">
        <f>COUNTA(นักเรียน!$C$6:$C$50)</f>
        <v>33</v>
      </c>
      <c r="F16" s="212">
        <f>COUNTIFS(สรุปผลสมรรถนะ!$F$6:F42,3)</f>
        <v>0</v>
      </c>
      <c r="G16" s="213">
        <f>IF(ISERROR($F$16*100/$E$16),"-",ROUND($F$16*100/$E$16,3))</f>
        <v>0</v>
      </c>
      <c r="H16" s="214">
        <f>COUNTIFS(สรุปผลสมรรถนะ!F6:F42,2)</f>
        <v>0</v>
      </c>
      <c r="I16" s="215">
        <f>IF(ISERROR($H$16*100/$E$16),"-",ROUND($H$16*100/$E$16,2))</f>
        <v>0</v>
      </c>
      <c r="J16" s="216" t="str">
        <f>IF(COUNTIF(สรุปผลสมรรถนะ!$F$6:$F$50,"1")=0,"-",COUNTIF(สรุปผลสมรรถนะ!$F$6:$F$50,"1"))</f>
        <v>-</v>
      </c>
      <c r="K16" s="217" t="str">
        <f>IF(ISERROR($J$16*100/$E$16),"-",ROUND($J$16*100/$E$16,1))</f>
        <v>-</v>
      </c>
      <c r="L16" s="218" t="str">
        <f>IF(COUNTIF(สรุปผลสมรรถนะ!$F$6:$F$50,"0")=0,"-",COUNTIF(สรุปผลสมรรถนะ!$F$6:$F$50,"0"))</f>
        <v>-</v>
      </c>
      <c r="M16" s="219" t="str">
        <f>IF(ISERROR(L16*100/E16),"-",ROUND(L16*100/E16,2))</f>
        <v>-</v>
      </c>
      <c r="N16" s="173"/>
      <c r="O16" s="173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</row>
    <row r="17" spans="1:26" ht="24.95" customHeight="1">
      <c r="A17" s="173"/>
      <c r="B17" s="210" t="s">
        <v>25</v>
      </c>
      <c r="C17" s="210"/>
      <c r="D17" s="210"/>
      <c r="E17" s="211">
        <f>COUNTA(นักเรียน!$C$6:$C$50)</f>
        <v>33</v>
      </c>
      <c r="F17" s="212">
        <f>COUNTIFS(สรุปผลสมรรถนะ!$G$6:G42,3)</f>
        <v>0</v>
      </c>
      <c r="G17" s="213">
        <f>IF(ISERROR($F$17*100/$E$17),"-",ROUND($F$17*100/$E$17,3))</f>
        <v>0</v>
      </c>
      <c r="H17" s="214">
        <f>COUNTIFS(สรุปผลสมรรถนะ!G6:G42,2)</f>
        <v>0</v>
      </c>
      <c r="I17" s="215">
        <f>IF(ISERROR($H$17*100/$E$17),"-",ROUND($H$17*100/$E$17,2))</f>
        <v>0</v>
      </c>
      <c r="J17" s="216" t="str">
        <f>IF(COUNTIF(สรุปผลสมรรถนะ!$G$6:$G$50,"1")=0,"-",COUNTIF(สรุปผลสมรรถนะ!$G$6:$G$50,"1"))</f>
        <v>-</v>
      </c>
      <c r="K17" s="217" t="str">
        <f>IF(ISERROR($J$17*100/$E$17),"-",ROUND($J$17*100/$E$17,1))</f>
        <v>-</v>
      </c>
      <c r="L17" s="218" t="str">
        <f>IF(COUNTIF(สรุปผลสมรรถนะ!$G$6:$G$50,"0")=0,"-",COUNTIF(สรุปผลสมรรถนะ!$G$6:$G$50,"0"))</f>
        <v>-</v>
      </c>
      <c r="M17" s="219" t="str">
        <f>IF(ISERROR(L17*100/E17),"-",ROUND(L17*100/E17,2))</f>
        <v>-</v>
      </c>
      <c r="N17" s="173"/>
      <c r="O17" s="173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</row>
    <row r="18" spans="1:26" ht="24.95" customHeight="1">
      <c r="A18" s="173"/>
      <c r="B18" s="210" t="s">
        <v>26</v>
      </c>
      <c r="C18" s="210"/>
      <c r="D18" s="210"/>
      <c r="E18" s="211">
        <f>COUNTA(นักเรียน!$C$6:$C$50)</f>
        <v>33</v>
      </c>
      <c r="F18" s="212">
        <f>COUNTIFS(สรุปผลสมรรถนะ!$H$6:H42,3)</f>
        <v>0</v>
      </c>
      <c r="G18" s="213">
        <f>IF(ISERROR($F$18*100/$E$18),"-",ROUND($F$18*100/$E$18,3))</f>
        <v>0</v>
      </c>
      <c r="H18" s="214">
        <f>COUNTIFS(สรุปผลสมรรถนะ!H6:H42,2)</f>
        <v>0</v>
      </c>
      <c r="I18" s="215">
        <f>IF(ISERROR($H$18*100/$E$18),"-",ROUND($H$18*100/$E$18,2))</f>
        <v>0</v>
      </c>
      <c r="J18" s="216" t="str">
        <f>IF(COUNTIF(สรุปผลสมรรถนะ!$H$6:$H$50,"1")=0,"-",COUNTIF(สรุปผลสมรรถนะ!$H$6:$H$50,"1"))</f>
        <v>-</v>
      </c>
      <c r="K18" s="217" t="str">
        <f>IF(ISERROR($J$18*100/$E$18),"-",ROUND($J$18*100/$E$18,1))</f>
        <v>-</v>
      </c>
      <c r="L18" s="218" t="str">
        <f>IF(COUNTIF(สรุปผลสมรรถนะ!$H$6:$H$50,"0")=0,"-",COUNTIF(สรุปผลสมรรถนะ!$H$6:$H$50,"0"))</f>
        <v>-</v>
      </c>
      <c r="M18" s="219" t="str">
        <f>IF(ISERROR(L18*100/E18),"-",ROUND(L18*100/E18,2))</f>
        <v>-</v>
      </c>
      <c r="N18" s="173"/>
      <c r="O18" s="173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</row>
    <row r="19" spans="1:26" ht="24.95" customHeight="1">
      <c r="A19" s="173"/>
      <c r="B19" s="210" t="s">
        <v>27</v>
      </c>
      <c r="C19" s="210"/>
      <c r="D19" s="210"/>
      <c r="E19" s="211">
        <f>COUNTA(นักเรียน!$C$6:$C$50)</f>
        <v>33</v>
      </c>
      <c r="F19" s="212">
        <f>COUNTIFS(สรุปผลสมรรถนะ!$I$6:I42,3)</f>
        <v>0</v>
      </c>
      <c r="G19" s="213">
        <f>IF(ISERROR($F$19*100/$E$19),"-",ROUND($F$19*100/$E$19,3))</f>
        <v>0</v>
      </c>
      <c r="H19" s="214">
        <f>COUNTIFS(สรุปผลสมรรถนะ!I6:I42,2)</f>
        <v>0</v>
      </c>
      <c r="I19" s="215">
        <f>IF(ISERROR($H$19*100/$E$19),"-",ROUND($H$19*100/$E$19,2))</f>
        <v>0</v>
      </c>
      <c r="J19" s="216" t="str">
        <f>IF(COUNTIF(สรุปผลสมรรถนะ!$I$6:$I$50,"1")=0,"-",COUNTIF(สรุปผลสมรรถนะ!$I$6:$I$50,"1"))</f>
        <v>-</v>
      </c>
      <c r="K19" s="217" t="str">
        <f>IF(ISERROR($J$19*100/$E$19),"-",ROUND($J$19*100/$E$19,1))</f>
        <v>-</v>
      </c>
      <c r="L19" s="218" t="str">
        <f>IF(COUNTIF(สรุปผลสมรรถนะ!$I$6:$I$50,"0")=0,"-",COUNTIF(สรุปผลสมรรถนะ!$I$6:$I$50,"0"))</f>
        <v>-</v>
      </c>
      <c r="M19" s="219" t="str">
        <f>IF(ISERROR(L19*100/E19),"-",ROUND(L19*100/E19,2))</f>
        <v>-</v>
      </c>
      <c r="N19" s="173"/>
      <c r="O19" s="173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</row>
    <row r="20" spans="1:26" ht="24.95" customHeight="1">
      <c r="A20" s="173"/>
      <c r="B20" s="278" t="s">
        <v>28</v>
      </c>
      <c r="C20" s="279"/>
      <c r="D20" s="279"/>
      <c r="E20" s="280"/>
      <c r="F20" s="212" t="str">
        <f>IF(SUM($F$15:$F$19)=0,"-",SUM($F$15:$F$19))</f>
        <v>-</v>
      </c>
      <c r="G20" s="220" t="e">
        <f>($F$20*100/($E$19*5))</f>
        <v>#VALUE!</v>
      </c>
      <c r="H20" s="214" t="str">
        <f>IF(SUM($H$15:$H$19)=0,"-",SUM($H$15:$H$19))</f>
        <v>-</v>
      </c>
      <c r="I20" s="220" t="e">
        <f>($H$20*100/($E$19*5))</f>
        <v>#VALUE!</v>
      </c>
      <c r="J20" s="216" t="str">
        <f>IF(SUM($J$15:$J$19)=0,"-",SUM($J$15:$J$19))</f>
        <v>-</v>
      </c>
      <c r="K20" s="220" t="e">
        <f>($J$20*100/($E$19*5))</f>
        <v>#VALUE!</v>
      </c>
      <c r="L20" s="218" t="str">
        <f>IF(SUM(L15:L19)=0,"-",SUM(L15:L19))</f>
        <v>-</v>
      </c>
      <c r="M20" s="221" t="e">
        <f>($L$20*100/($E$19*5))</f>
        <v>#VALUE!</v>
      </c>
      <c r="N20" s="173"/>
      <c r="O20" s="173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</row>
    <row r="21" spans="1:26" ht="24.95" customHeight="1">
      <c r="A21" s="173"/>
      <c r="B21" s="278" t="s">
        <v>29</v>
      </c>
      <c r="C21" s="279"/>
      <c r="D21" s="279"/>
      <c r="E21" s="280"/>
      <c r="F21" s="282" t="e">
        <f>(100*($F$20+$H$20))/($E$19*5)</f>
        <v>#VALUE!</v>
      </c>
      <c r="G21" s="279"/>
      <c r="H21" s="279"/>
      <c r="I21" s="280"/>
      <c r="J21" s="222"/>
      <c r="K21" s="222"/>
      <c r="L21" s="222"/>
      <c r="M21" s="222"/>
      <c r="N21" s="173"/>
      <c r="O21" s="173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</row>
    <row r="22" spans="1:26" ht="24.95" customHeight="1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</row>
    <row r="23" spans="1:26" ht="24.95" customHeight="1">
      <c r="A23" s="173"/>
      <c r="B23" s="173" t="s">
        <v>30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</row>
    <row r="24" spans="1:26" ht="24.95" customHeight="1">
      <c r="A24" s="17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</row>
    <row r="25" spans="1:26" ht="24.95" customHeight="1">
      <c r="A25" s="173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</row>
    <row r="26" spans="1:26" ht="24.95" customHeight="1">
      <c r="A26" s="173"/>
      <c r="B26" s="173"/>
      <c r="C26" s="173"/>
      <c r="D26" s="173"/>
      <c r="E26" s="281" t="str">
        <f>สรุปผลสมรรถนะ!F52&amp;สรุปผลสมรรถนะ!J52</f>
        <v>(ว่าที่ ร.ต.หญิงศิริลักษณ์ ดาวศรี)</v>
      </c>
      <c r="F26" s="281"/>
      <c r="G26" s="281"/>
      <c r="H26" s="281"/>
      <c r="I26" s="281"/>
      <c r="J26" s="281"/>
      <c r="K26" s="281"/>
      <c r="L26" s="281"/>
      <c r="M26" s="281"/>
      <c r="N26" s="173"/>
      <c r="O26" s="173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</row>
    <row r="27" spans="1:26" ht="24.95" customHeight="1">
      <c r="A27" s="173"/>
      <c r="B27" s="173"/>
      <c r="C27" s="173"/>
      <c r="D27" s="173"/>
      <c r="E27" s="173"/>
      <c r="F27" s="281" t="str">
        <f>"ตำแหน่ง  "&amp;Q12</f>
        <v>ตำแหน่ง  ครู</v>
      </c>
      <c r="G27" s="275"/>
      <c r="H27" s="275"/>
      <c r="I27" s="275"/>
      <c r="J27" s="275"/>
      <c r="K27" s="275"/>
      <c r="L27" s="173"/>
      <c r="M27" s="173"/>
      <c r="N27" s="173"/>
      <c r="O27" s="173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</row>
    <row r="28" spans="1:26" ht="24.95" customHeight="1">
      <c r="A28" s="173"/>
      <c r="B28" s="173"/>
      <c r="C28" s="173"/>
      <c r="D28" s="173"/>
      <c r="E28" s="173"/>
      <c r="F28" s="281" t="s">
        <v>313</v>
      </c>
      <c r="G28" s="275"/>
      <c r="H28" s="275"/>
      <c r="I28" s="275"/>
      <c r="J28" s="275"/>
      <c r="K28" s="275"/>
      <c r="L28" s="173"/>
      <c r="M28" s="173"/>
      <c r="N28" s="173"/>
      <c r="O28" s="173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</row>
    <row r="29" spans="1:26" ht="21" customHeight="1">
      <c r="A29" s="173"/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</row>
    <row r="30" spans="1:26" ht="21" customHeight="1">
      <c r="A30" s="173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</row>
    <row r="31" spans="1:26" ht="21" customHeight="1">
      <c r="A31" s="173"/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</row>
    <row r="32" spans="1:26" ht="21" customHeight="1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</row>
    <row r="33" spans="1:26" ht="21" customHeight="1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</row>
    <row r="34" spans="1:26" ht="21" customHeight="1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</row>
    <row r="35" spans="1:26" ht="21" customHeight="1">
      <c r="A35" s="166"/>
      <c r="B35" s="166"/>
      <c r="C35" s="166"/>
      <c r="D35" s="166"/>
      <c r="E35" s="172">
        <f>SUM(E15:E19)</f>
        <v>165</v>
      </c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</row>
    <row r="36" spans="1:26" ht="21" customHeight="1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</row>
    <row r="37" spans="1:26" ht="21" customHeight="1">
      <c r="A37" s="166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</row>
    <row r="38" spans="1:26" ht="21" customHeight="1">
      <c r="A38" s="166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</row>
    <row r="39" spans="1:26" ht="21" customHeight="1">
      <c r="A39" s="166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</row>
    <row r="40" spans="1:26" ht="21" customHeight="1">
      <c r="A40" s="166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</row>
    <row r="41" spans="1:26" ht="21" customHeight="1">
      <c r="A41" s="166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</row>
    <row r="42" spans="1:26" ht="21" customHeight="1">
      <c r="A42" s="166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</row>
    <row r="43" spans="1:26" ht="21" customHeight="1">
      <c r="A43" s="166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</row>
    <row r="44" spans="1:26" ht="21" customHeight="1">
      <c r="A44" s="166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</row>
    <row r="45" spans="1:26" ht="21" customHeight="1">
      <c r="A45" s="166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</row>
    <row r="46" spans="1:26" ht="21" customHeight="1">
      <c r="A46" s="166"/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</row>
    <row r="47" spans="1:26" ht="21" customHeight="1">
      <c r="A47" s="166"/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</row>
    <row r="48" spans="1:26" ht="21" customHeight="1">
      <c r="A48" s="166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</row>
    <row r="49" spans="1:26" ht="21" customHeight="1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</row>
    <row r="50" spans="1:26" ht="21" customHeight="1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</row>
    <row r="51" spans="1:26" ht="21" customHeight="1">
      <c r="A51" s="166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</row>
    <row r="52" spans="1:26" ht="21" customHeight="1">
      <c r="A52" s="166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</row>
    <row r="53" spans="1:26" ht="21" customHeight="1">
      <c r="A53" s="166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</row>
    <row r="54" spans="1:26" ht="21" customHeight="1">
      <c r="A54" s="166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</row>
    <row r="55" spans="1:26" ht="21" customHeight="1">
      <c r="A55" s="166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</row>
    <row r="56" spans="1:26" ht="21" customHeight="1">
      <c r="A56" s="166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</row>
    <row r="57" spans="1:26" ht="21" customHeight="1">
      <c r="A57" s="166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</row>
    <row r="58" spans="1:26" ht="21" customHeight="1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</row>
    <row r="59" spans="1:26" ht="21" customHeight="1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</row>
    <row r="60" spans="1:26" ht="21" customHeight="1">
      <c r="A60" s="166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</row>
    <row r="61" spans="1:26" ht="21" customHeight="1">
      <c r="A61" s="166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</row>
    <row r="62" spans="1:26" ht="21" customHeight="1">
      <c r="A62" s="166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</row>
    <row r="63" spans="1:26" ht="21" customHeight="1">
      <c r="A63" s="166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</row>
    <row r="64" spans="1:26" ht="21" customHeight="1">
      <c r="A64" s="166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</row>
    <row r="65" spans="1:26" ht="21" customHeight="1">
      <c r="A65" s="166"/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</row>
    <row r="66" spans="1:26" ht="21" customHeight="1">
      <c r="A66" s="166"/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</row>
    <row r="67" spans="1:26" ht="21" customHeight="1">
      <c r="A67" s="166"/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</row>
    <row r="68" spans="1:26" ht="21" customHeight="1">
      <c r="A68" s="166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</row>
    <row r="69" spans="1:26" ht="21" customHeight="1">
      <c r="A69" s="166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</row>
    <row r="70" spans="1:26" ht="21" customHeight="1">
      <c r="A70" s="166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</row>
    <row r="71" spans="1:26" ht="21" customHeight="1">
      <c r="A71" s="166"/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</row>
    <row r="72" spans="1:26" ht="21" customHeight="1">
      <c r="A72" s="166"/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</row>
    <row r="73" spans="1:26" ht="21" customHeight="1">
      <c r="A73" s="166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</row>
    <row r="74" spans="1:26" ht="21" customHeight="1">
      <c r="A74" s="166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</row>
    <row r="75" spans="1:26" ht="21" customHeight="1">
      <c r="A75" s="166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</row>
    <row r="76" spans="1:26" ht="21" customHeight="1">
      <c r="A76" s="166"/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</row>
    <row r="77" spans="1:26" ht="21" customHeight="1">
      <c r="A77" s="166"/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</row>
    <row r="78" spans="1:26" ht="21" customHeight="1">
      <c r="A78" s="166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</row>
    <row r="79" spans="1:26" ht="21" customHeight="1">
      <c r="A79" s="166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</row>
    <row r="80" spans="1:26" ht="21" customHeight="1">
      <c r="A80" s="166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</row>
    <row r="81" spans="1:26" ht="21" customHeight="1">
      <c r="A81" s="166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</row>
    <row r="82" spans="1:26" ht="21" customHeight="1">
      <c r="A82" s="166"/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</row>
    <row r="83" spans="1:26" ht="21" customHeight="1">
      <c r="A83" s="166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</row>
    <row r="84" spans="1:26" ht="21" customHeight="1">
      <c r="A84" s="166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</row>
    <row r="85" spans="1:26" ht="21" customHeight="1">
      <c r="A85" s="166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</row>
    <row r="86" spans="1:26" ht="21" customHeight="1">
      <c r="A86" s="166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</row>
    <row r="87" spans="1:26" ht="21" customHeight="1">
      <c r="A87" s="166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</row>
    <row r="88" spans="1:26" ht="21" customHeight="1">
      <c r="A88" s="166"/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</row>
    <row r="89" spans="1:26" ht="21" customHeight="1">
      <c r="A89" s="166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</row>
    <row r="90" spans="1:26" ht="21" customHeight="1">
      <c r="A90" s="166"/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</row>
    <row r="91" spans="1:26" ht="21" customHeight="1">
      <c r="A91" s="166"/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</row>
    <row r="92" spans="1:26" ht="21" customHeight="1">
      <c r="A92" s="166"/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</row>
    <row r="93" spans="1:26" ht="21" customHeight="1">
      <c r="A93" s="166"/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</row>
    <row r="94" spans="1:26" ht="21" customHeight="1">
      <c r="A94" s="166"/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</row>
    <row r="95" spans="1:26" ht="21" customHeight="1">
      <c r="A95" s="166"/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</row>
    <row r="96" spans="1:26" ht="21" customHeight="1">
      <c r="A96" s="166"/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</row>
    <row r="97" spans="1:26" ht="21" customHeight="1">
      <c r="A97" s="166"/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</row>
    <row r="98" spans="1:26" ht="21" customHeight="1">
      <c r="A98" s="166"/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</row>
    <row r="99" spans="1:26" ht="21" customHeight="1">
      <c r="A99" s="166"/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</row>
    <row r="100" spans="1:26" ht="21" customHeight="1">
      <c r="A100" s="166"/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</row>
    <row r="101" spans="1:26" ht="21" customHeight="1">
      <c r="A101" s="166"/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</row>
    <row r="102" spans="1:26" ht="21" customHeight="1">
      <c r="A102" s="166"/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</row>
    <row r="103" spans="1:26" ht="21" customHeight="1">
      <c r="A103" s="166"/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</row>
    <row r="104" spans="1:26" ht="21" customHeight="1">
      <c r="A104" s="166"/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</row>
    <row r="105" spans="1:26" ht="21" customHeight="1">
      <c r="A105" s="166"/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</row>
    <row r="106" spans="1:26" ht="21" customHeight="1">
      <c r="A106" s="166"/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</row>
    <row r="107" spans="1:26" ht="21" customHeight="1">
      <c r="A107" s="166"/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</row>
    <row r="108" spans="1:26" ht="21" customHeight="1">
      <c r="A108" s="166"/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</row>
    <row r="109" spans="1:26" ht="21" customHeight="1">
      <c r="A109" s="166"/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</row>
    <row r="110" spans="1:26" ht="21" customHeight="1">
      <c r="A110" s="166"/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</row>
    <row r="111" spans="1:26" ht="21" customHeight="1">
      <c r="A111" s="166"/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  <c r="Y111" s="166"/>
      <c r="Z111" s="166"/>
    </row>
    <row r="112" spans="1:26" ht="21" customHeight="1">
      <c r="A112" s="166"/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</row>
    <row r="113" spans="1:26" ht="21" customHeight="1">
      <c r="A113" s="166"/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</row>
    <row r="114" spans="1:26" ht="21" customHeight="1">
      <c r="A114" s="166"/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</row>
    <row r="115" spans="1:26" ht="21" customHeight="1">
      <c r="A115" s="166"/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</row>
    <row r="116" spans="1:26" ht="21" customHeight="1">
      <c r="A116" s="166"/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</row>
    <row r="117" spans="1:26" ht="21" customHeight="1">
      <c r="A117" s="166"/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</row>
    <row r="118" spans="1:26" ht="21" customHeight="1">
      <c r="A118" s="166"/>
      <c r="B118" s="166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</row>
    <row r="119" spans="1:26" ht="21" customHeight="1">
      <c r="A119" s="166"/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</row>
    <row r="120" spans="1:26" ht="21" customHeight="1">
      <c r="A120" s="166"/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</row>
    <row r="121" spans="1:26" ht="21" customHeight="1">
      <c r="A121" s="166"/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</row>
    <row r="122" spans="1:26" ht="21" customHeight="1">
      <c r="A122" s="166"/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</row>
    <row r="123" spans="1:26" ht="21" customHeight="1">
      <c r="A123" s="166"/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</row>
    <row r="124" spans="1:26" ht="21" customHeight="1">
      <c r="A124" s="166"/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</row>
    <row r="125" spans="1:26" ht="21" customHeight="1">
      <c r="A125" s="166"/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</row>
    <row r="126" spans="1:26" ht="21" customHeight="1">
      <c r="A126" s="166"/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</row>
    <row r="127" spans="1:26" ht="21" customHeight="1">
      <c r="A127" s="166"/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</row>
    <row r="128" spans="1:26" ht="21" customHeight="1">
      <c r="A128" s="166"/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</row>
    <row r="129" spans="1:26" ht="21" customHeight="1">
      <c r="A129" s="166"/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</row>
    <row r="130" spans="1:26" ht="21" customHeight="1">
      <c r="A130" s="166"/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</row>
    <row r="131" spans="1:26" ht="21" customHeight="1">
      <c r="A131" s="166"/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</row>
    <row r="132" spans="1:26" ht="21" customHeight="1">
      <c r="A132" s="166"/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</row>
    <row r="133" spans="1:26" ht="21" customHeight="1">
      <c r="A133" s="166"/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</row>
    <row r="134" spans="1:26" ht="21" customHeight="1">
      <c r="A134" s="166"/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</row>
    <row r="135" spans="1:26" ht="21" customHeight="1">
      <c r="A135" s="166"/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</row>
    <row r="136" spans="1:26" ht="21" customHeight="1">
      <c r="A136" s="166"/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</row>
    <row r="137" spans="1:26" ht="21" customHeight="1">
      <c r="A137" s="166"/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</row>
    <row r="138" spans="1:26" ht="21" customHeight="1">
      <c r="A138" s="166"/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</row>
    <row r="139" spans="1:26" ht="21" customHeight="1">
      <c r="A139" s="166"/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</row>
    <row r="140" spans="1:26" ht="21" customHeight="1">
      <c r="A140" s="166"/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</row>
    <row r="141" spans="1:26" ht="21" customHeight="1">
      <c r="A141" s="166"/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</row>
    <row r="142" spans="1:26" ht="21" customHeight="1">
      <c r="A142" s="166"/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</row>
    <row r="143" spans="1:26" ht="21" customHeight="1">
      <c r="A143" s="166"/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</row>
    <row r="144" spans="1:26" ht="21" customHeight="1">
      <c r="A144" s="166"/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</row>
    <row r="145" spans="1:26" ht="21" customHeight="1">
      <c r="A145" s="166"/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</row>
    <row r="146" spans="1:26" ht="21" customHeight="1">
      <c r="A146" s="166"/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</row>
    <row r="147" spans="1:26" ht="21" customHeight="1">
      <c r="A147" s="166"/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</row>
    <row r="148" spans="1:26" ht="21" customHeight="1">
      <c r="A148" s="166"/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</row>
    <row r="149" spans="1:26" ht="21" customHeight="1">
      <c r="A149" s="166"/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</row>
    <row r="150" spans="1:26" ht="21" customHeight="1">
      <c r="A150" s="166"/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</row>
    <row r="151" spans="1:26" ht="21" customHeight="1">
      <c r="A151" s="166"/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</row>
    <row r="152" spans="1:26" ht="21" customHeight="1">
      <c r="A152" s="166"/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</row>
    <row r="153" spans="1:26" ht="21" customHeight="1">
      <c r="A153" s="166"/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</row>
    <row r="154" spans="1:26" ht="21" customHeight="1">
      <c r="A154" s="166"/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</row>
    <row r="155" spans="1:26" ht="21" customHeight="1">
      <c r="A155" s="166"/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</row>
    <row r="156" spans="1:26" ht="21" customHeight="1">
      <c r="A156" s="166"/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</row>
    <row r="157" spans="1:26" ht="21" customHeight="1">
      <c r="A157" s="166"/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</row>
    <row r="158" spans="1:26" ht="21" customHeight="1">
      <c r="A158" s="166"/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</row>
    <row r="159" spans="1:26" ht="21" customHeight="1">
      <c r="A159" s="166"/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</row>
    <row r="160" spans="1:26" ht="21" customHeight="1">
      <c r="A160" s="166"/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</row>
    <row r="161" spans="1:26" ht="21" customHeight="1">
      <c r="A161" s="166"/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</row>
    <row r="162" spans="1:26" ht="21" customHeight="1">
      <c r="A162" s="166"/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</row>
    <row r="163" spans="1:26" ht="21" customHeight="1">
      <c r="A163" s="166"/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</row>
    <row r="164" spans="1:26" ht="21" customHeight="1">
      <c r="A164" s="166"/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</row>
    <row r="165" spans="1:26" ht="21" customHeight="1">
      <c r="A165" s="166"/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</row>
    <row r="166" spans="1:26" ht="21" customHeight="1">
      <c r="A166" s="166"/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</row>
    <row r="167" spans="1:26" ht="21" customHeight="1">
      <c r="A167" s="166"/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</row>
    <row r="168" spans="1:26" ht="21" customHeight="1">
      <c r="A168" s="166"/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</row>
    <row r="169" spans="1:26" ht="21" customHeight="1">
      <c r="A169" s="166"/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</row>
    <row r="170" spans="1:26" ht="21" customHeight="1">
      <c r="A170" s="166"/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</row>
    <row r="171" spans="1:26" ht="21" customHeight="1">
      <c r="A171" s="166"/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</row>
    <row r="172" spans="1:26" ht="21" customHeight="1">
      <c r="A172" s="166"/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</row>
    <row r="173" spans="1:26" ht="21" customHeight="1">
      <c r="A173" s="166"/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</row>
    <row r="174" spans="1:26" ht="21" customHeight="1">
      <c r="A174" s="166"/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</row>
    <row r="175" spans="1:26" ht="21" customHeight="1">
      <c r="A175" s="166"/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</row>
    <row r="176" spans="1:26" ht="21" customHeight="1">
      <c r="A176" s="166"/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</row>
    <row r="177" spans="1:26" ht="21" customHeight="1">
      <c r="A177" s="166"/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</row>
    <row r="178" spans="1:26" ht="21" customHeight="1">
      <c r="A178" s="166"/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</row>
    <row r="179" spans="1:26" ht="21" customHeight="1">
      <c r="A179" s="166"/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</row>
    <row r="180" spans="1:26" ht="21" customHeight="1">
      <c r="A180" s="166"/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</row>
    <row r="181" spans="1:26" ht="21" customHeight="1">
      <c r="A181" s="166"/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</row>
    <row r="182" spans="1:26" ht="21" customHeight="1">
      <c r="A182" s="166"/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</row>
    <row r="183" spans="1:26" ht="21" customHeight="1">
      <c r="A183" s="166"/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</row>
    <row r="184" spans="1:26" ht="21" customHeight="1">
      <c r="A184" s="166"/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</row>
    <row r="185" spans="1:26" ht="21" customHeight="1">
      <c r="A185" s="166"/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</row>
    <row r="186" spans="1:26" ht="21" customHeight="1">
      <c r="A186" s="166"/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</row>
    <row r="187" spans="1:26" ht="21" customHeight="1">
      <c r="A187" s="166"/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</row>
    <row r="188" spans="1:26" ht="21" customHeight="1">
      <c r="A188" s="166"/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</row>
    <row r="189" spans="1:26" ht="21" customHeight="1">
      <c r="A189" s="166"/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</row>
    <row r="190" spans="1:26" ht="21" customHeight="1">
      <c r="A190" s="166"/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</row>
    <row r="191" spans="1:26" ht="21" customHeight="1">
      <c r="A191" s="166"/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</row>
    <row r="192" spans="1:26" ht="21" customHeight="1">
      <c r="A192" s="166"/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</row>
    <row r="193" spans="1:26" ht="21" customHeight="1">
      <c r="A193" s="166"/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</row>
    <row r="194" spans="1:26" ht="21" customHeight="1">
      <c r="A194" s="166"/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</row>
    <row r="195" spans="1:26" ht="21" customHeight="1">
      <c r="A195" s="166"/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</row>
    <row r="196" spans="1:26" ht="21" customHeight="1">
      <c r="A196" s="166"/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</row>
    <row r="197" spans="1:26" ht="21" customHeight="1">
      <c r="A197" s="166"/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</row>
    <row r="198" spans="1:26" ht="21" customHeight="1">
      <c r="A198" s="166"/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</row>
    <row r="199" spans="1:26" ht="21" customHeight="1">
      <c r="A199" s="166"/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</row>
    <row r="200" spans="1:26" ht="21" customHeight="1">
      <c r="A200" s="166"/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</row>
    <row r="201" spans="1:26" ht="21" customHeight="1">
      <c r="A201" s="166"/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</row>
    <row r="202" spans="1:26" ht="21" customHeight="1">
      <c r="A202" s="166"/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</row>
    <row r="203" spans="1:26" ht="21" customHeight="1">
      <c r="A203" s="166"/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</row>
    <row r="204" spans="1:26" ht="21" customHeight="1">
      <c r="A204" s="166"/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</row>
    <row r="205" spans="1:26" ht="21" customHeight="1">
      <c r="A205" s="166"/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</row>
    <row r="206" spans="1:26" ht="21" customHeight="1">
      <c r="A206" s="166"/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</row>
    <row r="207" spans="1:26" ht="21" customHeight="1">
      <c r="A207" s="166"/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</row>
    <row r="208" spans="1:26" ht="21" customHeight="1">
      <c r="A208" s="166"/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</row>
    <row r="209" spans="1:26" ht="21" customHeight="1">
      <c r="A209" s="166"/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</row>
    <row r="210" spans="1:26" ht="21" customHeight="1">
      <c r="A210" s="166"/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</row>
    <row r="211" spans="1:26" ht="21" customHeight="1">
      <c r="A211" s="166"/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</row>
    <row r="212" spans="1:26" ht="21" customHeight="1">
      <c r="A212" s="166"/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</row>
    <row r="213" spans="1:26" ht="21" customHeight="1">
      <c r="A213" s="166"/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</row>
    <row r="214" spans="1:26" ht="21" customHeight="1">
      <c r="A214" s="166"/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</row>
    <row r="215" spans="1:26" ht="21" customHeight="1">
      <c r="A215" s="166"/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</row>
    <row r="216" spans="1:26" ht="21" customHeight="1">
      <c r="A216" s="166"/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</row>
    <row r="217" spans="1:26" ht="21" customHeight="1">
      <c r="A217" s="166"/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</row>
    <row r="218" spans="1:26" ht="21" customHeight="1">
      <c r="A218" s="166"/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</row>
    <row r="219" spans="1:26" ht="21" customHeight="1">
      <c r="A219" s="166"/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</row>
    <row r="220" spans="1:26" ht="21" customHeight="1">
      <c r="A220" s="166"/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</row>
    <row r="221" spans="1:26" ht="21" customHeight="1">
      <c r="A221" s="166"/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</row>
    <row r="222" spans="1:26" ht="21" customHeight="1">
      <c r="A222" s="166"/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</row>
    <row r="223" spans="1:26" ht="21" customHeight="1">
      <c r="A223" s="166"/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</row>
    <row r="224" spans="1:26" ht="21" customHeight="1">
      <c r="A224" s="166"/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</row>
    <row r="225" spans="1:26" ht="21" customHeight="1">
      <c r="A225" s="166"/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</row>
    <row r="226" spans="1:26" ht="21" customHeight="1">
      <c r="A226" s="166"/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</row>
    <row r="227" spans="1:26" ht="21" customHeight="1">
      <c r="A227" s="166"/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</row>
    <row r="228" spans="1:26" ht="21" customHeight="1">
      <c r="A228" s="166"/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</row>
    <row r="229" spans="1:26" ht="21" customHeight="1">
      <c r="A229" s="166"/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</row>
    <row r="230" spans="1:26" ht="21" customHeight="1">
      <c r="A230" s="166"/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</row>
    <row r="231" spans="1:26" ht="21" customHeight="1">
      <c r="A231" s="166"/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</row>
    <row r="232" spans="1:26" ht="21" customHeight="1">
      <c r="A232" s="166"/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</row>
    <row r="233" spans="1:26" ht="21" customHeight="1">
      <c r="A233" s="166"/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</row>
    <row r="234" spans="1:26" ht="21" customHeight="1">
      <c r="A234" s="166"/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</row>
    <row r="235" spans="1:26" ht="21" customHeight="1">
      <c r="A235" s="166"/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</row>
    <row r="236" spans="1:26" ht="21" customHeight="1">
      <c r="A236" s="166"/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</row>
    <row r="237" spans="1:26" ht="21" customHeight="1">
      <c r="A237" s="166"/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</row>
    <row r="238" spans="1:26" ht="21" customHeight="1">
      <c r="A238" s="166"/>
      <c r="B238" s="166"/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6"/>
      <c r="Q238" s="166"/>
      <c r="R238" s="166"/>
      <c r="S238" s="166"/>
      <c r="T238" s="166"/>
      <c r="U238" s="166"/>
      <c r="V238" s="166"/>
      <c r="W238" s="166"/>
      <c r="X238" s="166"/>
      <c r="Y238" s="166"/>
      <c r="Z238" s="166"/>
    </row>
    <row r="239" spans="1:26" ht="21" customHeight="1">
      <c r="A239" s="166"/>
      <c r="B239" s="166"/>
      <c r="C239" s="166"/>
      <c r="D239" s="166"/>
      <c r="E239" s="166"/>
      <c r="F239" s="166"/>
      <c r="G239" s="166"/>
      <c r="H239" s="166"/>
      <c r="I239" s="166"/>
      <c r="J239" s="166"/>
      <c r="K239" s="166"/>
      <c r="L239" s="166"/>
      <c r="M239" s="166"/>
      <c r="N239" s="166"/>
      <c r="O239" s="166"/>
      <c r="P239" s="166"/>
      <c r="Q239" s="166"/>
      <c r="R239" s="166"/>
      <c r="S239" s="166"/>
      <c r="T239" s="166"/>
      <c r="U239" s="166"/>
      <c r="V239" s="166"/>
      <c r="W239" s="166"/>
      <c r="X239" s="166"/>
      <c r="Y239" s="166"/>
      <c r="Z239" s="166"/>
    </row>
    <row r="240" spans="1:26" ht="21" customHeight="1">
      <c r="A240" s="166"/>
      <c r="B240" s="166"/>
      <c r="C240" s="166"/>
      <c r="D240" s="166"/>
      <c r="E240" s="166"/>
      <c r="F240" s="166"/>
      <c r="G240" s="166"/>
      <c r="H240" s="166"/>
      <c r="I240" s="166"/>
      <c r="J240" s="166"/>
      <c r="K240" s="166"/>
      <c r="L240" s="166"/>
      <c r="M240" s="166"/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6"/>
      <c r="Z240" s="166"/>
    </row>
    <row r="241" spans="1:26" ht="21" customHeight="1">
      <c r="A241" s="166"/>
      <c r="B241" s="166"/>
      <c r="C241" s="166"/>
      <c r="D241" s="166"/>
      <c r="E241" s="166"/>
      <c r="F241" s="166"/>
      <c r="G241" s="166"/>
      <c r="H241" s="166"/>
      <c r="I241" s="166"/>
      <c r="J241" s="166"/>
      <c r="K241" s="166"/>
      <c r="L241" s="166"/>
      <c r="M241" s="166"/>
      <c r="N241" s="166"/>
      <c r="O241" s="166"/>
      <c r="P241" s="166"/>
      <c r="Q241" s="166"/>
      <c r="R241" s="166"/>
      <c r="S241" s="166"/>
      <c r="T241" s="166"/>
      <c r="U241" s="166"/>
      <c r="V241" s="166"/>
      <c r="W241" s="166"/>
      <c r="X241" s="166"/>
      <c r="Y241" s="166"/>
      <c r="Z241" s="166"/>
    </row>
    <row r="242" spans="1:26" ht="21" customHeight="1">
      <c r="A242" s="166"/>
      <c r="B242" s="166"/>
      <c r="C242" s="166"/>
      <c r="D242" s="166"/>
      <c r="E242" s="166"/>
      <c r="F242" s="166"/>
      <c r="G242" s="166"/>
      <c r="H242" s="166"/>
      <c r="I242" s="166"/>
      <c r="J242" s="166"/>
      <c r="K242" s="166"/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</row>
    <row r="243" spans="1:26" ht="21" customHeight="1">
      <c r="A243" s="166"/>
      <c r="B243" s="166"/>
      <c r="C243" s="166"/>
      <c r="D243" s="166"/>
      <c r="E243" s="166"/>
      <c r="F243" s="166"/>
      <c r="G243" s="166"/>
      <c r="H243" s="166"/>
      <c r="I243" s="166"/>
      <c r="J243" s="166"/>
      <c r="K243" s="166"/>
      <c r="L243" s="166"/>
      <c r="M243" s="166"/>
      <c r="N243" s="166"/>
      <c r="O243" s="166"/>
      <c r="P243" s="166"/>
      <c r="Q243" s="166"/>
      <c r="R243" s="166"/>
      <c r="S243" s="166"/>
      <c r="T243" s="166"/>
      <c r="U243" s="166"/>
      <c r="V243" s="166"/>
      <c r="W243" s="166"/>
      <c r="X243" s="166"/>
      <c r="Y243" s="166"/>
      <c r="Z243" s="166"/>
    </row>
    <row r="244" spans="1:26" ht="21" customHeight="1">
      <c r="A244" s="166"/>
      <c r="B244" s="166"/>
      <c r="C244" s="166"/>
      <c r="D244" s="166"/>
      <c r="E244" s="166"/>
      <c r="F244" s="166"/>
      <c r="G244" s="166"/>
      <c r="H244" s="166"/>
      <c r="I244" s="166"/>
      <c r="J244" s="166"/>
      <c r="K244" s="166"/>
      <c r="L244" s="166"/>
      <c r="M244" s="166"/>
      <c r="N244" s="166"/>
      <c r="O244" s="166"/>
      <c r="P244" s="166"/>
      <c r="Q244" s="166"/>
      <c r="R244" s="166"/>
      <c r="S244" s="166"/>
      <c r="T244" s="166"/>
      <c r="U244" s="166"/>
      <c r="V244" s="166"/>
      <c r="W244" s="166"/>
      <c r="X244" s="166"/>
      <c r="Y244" s="166"/>
      <c r="Z244" s="166"/>
    </row>
    <row r="245" spans="1:26" ht="21" customHeight="1">
      <c r="A245" s="166"/>
      <c r="B245" s="166"/>
      <c r="C245" s="166"/>
      <c r="D245" s="166"/>
      <c r="E245" s="166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66"/>
      <c r="Q245" s="166"/>
      <c r="R245" s="166"/>
      <c r="S245" s="166"/>
      <c r="T245" s="166"/>
      <c r="U245" s="166"/>
      <c r="V245" s="166"/>
      <c r="W245" s="166"/>
      <c r="X245" s="166"/>
      <c r="Y245" s="166"/>
      <c r="Z245" s="166"/>
    </row>
    <row r="246" spans="1:26" ht="21" customHeight="1">
      <c r="A246" s="166"/>
      <c r="B246" s="166"/>
      <c r="C246" s="166"/>
      <c r="D246" s="166"/>
      <c r="E246" s="166"/>
      <c r="F246" s="166"/>
      <c r="G246" s="166"/>
      <c r="H246" s="166"/>
      <c r="I246" s="166"/>
      <c r="J246" s="166"/>
      <c r="K246" s="166"/>
      <c r="L246" s="166"/>
      <c r="M246" s="166"/>
      <c r="N246" s="166"/>
      <c r="O246" s="166"/>
      <c r="P246" s="166"/>
      <c r="Q246" s="166"/>
      <c r="R246" s="166"/>
      <c r="S246" s="166"/>
      <c r="T246" s="166"/>
      <c r="U246" s="166"/>
      <c r="V246" s="166"/>
      <c r="W246" s="166"/>
      <c r="X246" s="166"/>
      <c r="Y246" s="166"/>
      <c r="Z246" s="166"/>
    </row>
    <row r="247" spans="1:26" ht="21" customHeight="1">
      <c r="A247" s="166"/>
      <c r="B247" s="166"/>
      <c r="C247" s="166"/>
      <c r="D247" s="166"/>
      <c r="E247" s="166"/>
      <c r="F247" s="166"/>
      <c r="G247" s="166"/>
      <c r="H247" s="166"/>
      <c r="I247" s="166"/>
      <c r="J247" s="166"/>
      <c r="K247" s="166"/>
      <c r="L247" s="166"/>
      <c r="M247" s="166"/>
      <c r="N247" s="166"/>
      <c r="O247" s="166"/>
      <c r="P247" s="166"/>
      <c r="Q247" s="166"/>
      <c r="R247" s="166"/>
      <c r="S247" s="166"/>
      <c r="T247" s="166"/>
      <c r="U247" s="166"/>
      <c r="V247" s="166"/>
      <c r="W247" s="166"/>
      <c r="X247" s="166"/>
      <c r="Y247" s="166"/>
      <c r="Z247" s="166"/>
    </row>
    <row r="248" spans="1:26" ht="21" customHeight="1">
      <c r="A248" s="166"/>
      <c r="B248" s="166"/>
      <c r="C248" s="166"/>
      <c r="D248" s="166"/>
      <c r="E248" s="166"/>
      <c r="F248" s="166"/>
      <c r="G248" s="166"/>
      <c r="H248" s="166"/>
      <c r="I248" s="166"/>
      <c r="J248" s="166"/>
      <c r="K248" s="166"/>
      <c r="L248" s="166"/>
      <c r="M248" s="166"/>
      <c r="N248" s="166"/>
      <c r="O248" s="166"/>
      <c r="P248" s="166"/>
      <c r="Q248" s="166"/>
      <c r="R248" s="166"/>
      <c r="S248" s="166"/>
      <c r="T248" s="166"/>
      <c r="U248" s="166"/>
      <c r="V248" s="166"/>
      <c r="W248" s="166"/>
      <c r="X248" s="166"/>
      <c r="Y248" s="166"/>
      <c r="Z248" s="166"/>
    </row>
    <row r="249" spans="1:26" ht="21" customHeight="1">
      <c r="A249" s="166"/>
      <c r="B249" s="166"/>
      <c r="C249" s="166"/>
      <c r="D249" s="166"/>
      <c r="E249" s="166"/>
      <c r="F249" s="166"/>
      <c r="G249" s="166"/>
      <c r="H249" s="166"/>
      <c r="I249" s="166"/>
      <c r="J249" s="166"/>
      <c r="K249" s="166"/>
      <c r="L249" s="166"/>
      <c r="M249" s="166"/>
      <c r="N249" s="166"/>
      <c r="O249" s="166"/>
      <c r="P249" s="166"/>
      <c r="Q249" s="166"/>
      <c r="R249" s="166"/>
      <c r="S249" s="166"/>
      <c r="T249" s="166"/>
      <c r="U249" s="166"/>
      <c r="V249" s="166"/>
      <c r="W249" s="166"/>
      <c r="X249" s="166"/>
      <c r="Y249" s="166"/>
      <c r="Z249" s="166"/>
    </row>
    <row r="250" spans="1:26" ht="21" customHeight="1">
      <c r="A250" s="166"/>
      <c r="B250" s="166"/>
      <c r="C250" s="166"/>
      <c r="D250" s="166"/>
      <c r="E250" s="166"/>
      <c r="F250" s="166"/>
      <c r="G250" s="166"/>
      <c r="H250" s="166"/>
      <c r="I250" s="166"/>
      <c r="J250" s="166"/>
      <c r="K250" s="166"/>
      <c r="L250" s="166"/>
      <c r="M250" s="166"/>
      <c r="N250" s="166"/>
      <c r="O250" s="166"/>
      <c r="P250" s="166"/>
      <c r="Q250" s="166"/>
      <c r="R250" s="166"/>
      <c r="S250" s="166"/>
      <c r="T250" s="166"/>
      <c r="U250" s="166"/>
      <c r="V250" s="166"/>
      <c r="W250" s="166"/>
      <c r="X250" s="166"/>
      <c r="Y250" s="166"/>
      <c r="Z250" s="166"/>
    </row>
    <row r="251" spans="1:26" ht="21" customHeight="1">
      <c r="A251" s="166"/>
      <c r="B251" s="166"/>
      <c r="C251" s="166"/>
      <c r="D251" s="166"/>
      <c r="E251" s="166"/>
      <c r="F251" s="166"/>
      <c r="G251" s="166"/>
      <c r="H251" s="166"/>
      <c r="I251" s="166"/>
      <c r="J251" s="166"/>
      <c r="K251" s="166"/>
      <c r="L251" s="166"/>
      <c r="M251" s="166"/>
      <c r="N251" s="166"/>
      <c r="O251" s="166"/>
      <c r="P251" s="166"/>
      <c r="Q251" s="166"/>
      <c r="R251" s="166"/>
      <c r="S251" s="166"/>
      <c r="T251" s="166"/>
      <c r="U251" s="166"/>
      <c r="V251" s="166"/>
      <c r="W251" s="166"/>
      <c r="X251" s="166"/>
      <c r="Y251" s="166"/>
      <c r="Z251" s="166"/>
    </row>
    <row r="252" spans="1:26" ht="21" customHeight="1">
      <c r="A252" s="166"/>
      <c r="B252" s="166"/>
      <c r="C252" s="166"/>
      <c r="D252" s="166"/>
      <c r="E252" s="166"/>
      <c r="F252" s="166"/>
      <c r="G252" s="166"/>
      <c r="H252" s="166"/>
      <c r="I252" s="166"/>
      <c r="J252" s="166"/>
      <c r="K252" s="166"/>
      <c r="L252" s="166"/>
      <c r="M252" s="166"/>
      <c r="N252" s="166"/>
      <c r="O252" s="166"/>
      <c r="P252" s="166"/>
      <c r="Q252" s="166"/>
      <c r="R252" s="166"/>
      <c r="S252" s="166"/>
      <c r="T252" s="166"/>
      <c r="U252" s="166"/>
      <c r="V252" s="166"/>
      <c r="W252" s="166"/>
      <c r="X252" s="166"/>
      <c r="Y252" s="166"/>
      <c r="Z252" s="166"/>
    </row>
    <row r="253" spans="1:26" ht="21" customHeight="1">
      <c r="A253" s="166"/>
      <c r="B253" s="166"/>
      <c r="C253" s="166"/>
      <c r="D253" s="166"/>
      <c r="E253" s="166"/>
      <c r="F253" s="166"/>
      <c r="G253" s="166"/>
      <c r="H253" s="166"/>
      <c r="I253" s="166"/>
      <c r="J253" s="166"/>
      <c r="K253" s="166"/>
      <c r="L253" s="166"/>
      <c r="M253" s="166"/>
      <c r="N253" s="166"/>
      <c r="O253" s="166"/>
      <c r="P253" s="166"/>
      <c r="Q253" s="166"/>
      <c r="R253" s="166"/>
      <c r="S253" s="166"/>
      <c r="T253" s="166"/>
      <c r="U253" s="166"/>
      <c r="V253" s="166"/>
      <c r="W253" s="166"/>
      <c r="X253" s="166"/>
      <c r="Y253" s="166"/>
      <c r="Z253" s="166"/>
    </row>
    <row r="254" spans="1:26" ht="21" customHeight="1">
      <c r="A254" s="166"/>
      <c r="B254" s="166"/>
      <c r="C254" s="166"/>
      <c r="D254" s="166"/>
      <c r="E254" s="166"/>
      <c r="F254" s="166"/>
      <c r="G254" s="166"/>
      <c r="H254" s="166"/>
      <c r="I254" s="166"/>
      <c r="J254" s="166"/>
      <c r="K254" s="166"/>
      <c r="L254" s="166"/>
      <c r="M254" s="166"/>
      <c r="N254" s="166"/>
      <c r="O254" s="166"/>
      <c r="P254" s="166"/>
      <c r="Q254" s="166"/>
      <c r="R254" s="166"/>
      <c r="S254" s="166"/>
      <c r="T254" s="166"/>
      <c r="U254" s="166"/>
      <c r="V254" s="166"/>
      <c r="W254" s="166"/>
      <c r="X254" s="166"/>
      <c r="Y254" s="166"/>
      <c r="Z254" s="166"/>
    </row>
    <row r="255" spans="1:26" ht="21" customHeight="1">
      <c r="A255" s="166"/>
      <c r="B255" s="166"/>
      <c r="C255" s="166"/>
      <c r="D255" s="166"/>
      <c r="E255" s="166"/>
      <c r="F255" s="166"/>
      <c r="G255" s="166"/>
      <c r="H255" s="166"/>
      <c r="I255" s="166"/>
      <c r="J255" s="166"/>
      <c r="K255" s="166"/>
      <c r="L255" s="166"/>
      <c r="M255" s="166"/>
      <c r="N255" s="166"/>
      <c r="O255" s="166"/>
      <c r="P255" s="166"/>
      <c r="Q255" s="166"/>
      <c r="R255" s="166"/>
      <c r="S255" s="166"/>
      <c r="T255" s="166"/>
      <c r="U255" s="166"/>
      <c r="V255" s="166"/>
      <c r="W255" s="166"/>
      <c r="X255" s="166"/>
      <c r="Y255" s="166"/>
      <c r="Z255" s="166"/>
    </row>
    <row r="256" spans="1:26" ht="21" customHeight="1">
      <c r="A256" s="166"/>
      <c r="B256" s="166"/>
      <c r="C256" s="166"/>
      <c r="D256" s="166"/>
      <c r="E256" s="166"/>
      <c r="F256" s="166"/>
      <c r="G256" s="166"/>
      <c r="H256" s="166"/>
      <c r="I256" s="166"/>
      <c r="J256" s="166"/>
      <c r="K256" s="166"/>
      <c r="L256" s="166"/>
      <c r="M256" s="166"/>
      <c r="N256" s="166"/>
      <c r="O256" s="166"/>
      <c r="P256" s="166"/>
      <c r="Q256" s="166"/>
      <c r="R256" s="166"/>
      <c r="S256" s="166"/>
      <c r="T256" s="166"/>
      <c r="U256" s="166"/>
      <c r="V256" s="166"/>
      <c r="W256" s="166"/>
      <c r="X256" s="166"/>
      <c r="Y256" s="166"/>
      <c r="Z256" s="166"/>
    </row>
    <row r="257" spans="1:26" ht="21" customHeight="1">
      <c r="A257" s="166"/>
      <c r="B257" s="166"/>
      <c r="C257" s="166"/>
      <c r="D257" s="166"/>
      <c r="E257" s="166"/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6"/>
      <c r="R257" s="166"/>
      <c r="S257" s="166"/>
      <c r="T257" s="166"/>
      <c r="U257" s="166"/>
      <c r="V257" s="166"/>
      <c r="W257" s="166"/>
      <c r="X257" s="166"/>
      <c r="Y257" s="166"/>
      <c r="Z257" s="166"/>
    </row>
    <row r="258" spans="1:26" ht="21" customHeight="1">
      <c r="A258" s="166"/>
      <c r="B258" s="166"/>
      <c r="C258" s="166"/>
      <c r="D258" s="166"/>
      <c r="E258" s="166"/>
      <c r="F258" s="166"/>
      <c r="G258" s="166"/>
      <c r="H258" s="166"/>
      <c r="I258" s="166"/>
      <c r="J258" s="166"/>
      <c r="K258" s="166"/>
      <c r="L258" s="166"/>
      <c r="M258" s="166"/>
      <c r="N258" s="166"/>
      <c r="O258" s="166"/>
      <c r="P258" s="166"/>
      <c r="Q258" s="166"/>
      <c r="R258" s="166"/>
      <c r="S258" s="166"/>
      <c r="T258" s="166"/>
      <c r="U258" s="166"/>
      <c r="V258" s="166"/>
      <c r="W258" s="166"/>
      <c r="X258" s="166"/>
      <c r="Y258" s="166"/>
      <c r="Z258" s="166"/>
    </row>
    <row r="259" spans="1:26" ht="21" customHeight="1">
      <c r="A259" s="166"/>
      <c r="B259" s="166"/>
      <c r="C259" s="166"/>
      <c r="D259" s="166"/>
      <c r="E259" s="166"/>
      <c r="F259" s="166"/>
      <c r="G259" s="166"/>
      <c r="H259" s="166"/>
      <c r="I259" s="166"/>
      <c r="J259" s="166"/>
      <c r="K259" s="166"/>
      <c r="L259" s="166"/>
      <c r="M259" s="166"/>
      <c r="N259" s="166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6"/>
      <c r="Z259" s="166"/>
    </row>
    <row r="260" spans="1:26" ht="21" customHeight="1">
      <c r="A260" s="166"/>
      <c r="B260" s="166"/>
      <c r="C260" s="166"/>
      <c r="D260" s="166"/>
      <c r="E260" s="166"/>
      <c r="F260" s="166"/>
      <c r="G260" s="166"/>
      <c r="H260" s="166"/>
      <c r="I260" s="166"/>
      <c r="J260" s="166"/>
      <c r="K260" s="166"/>
      <c r="L260" s="166"/>
      <c r="M260" s="166"/>
      <c r="N260" s="166"/>
      <c r="O260" s="166"/>
      <c r="P260" s="166"/>
      <c r="Q260" s="166"/>
      <c r="R260" s="166"/>
      <c r="S260" s="166"/>
      <c r="T260" s="166"/>
      <c r="U260" s="166"/>
      <c r="V260" s="166"/>
      <c r="W260" s="166"/>
      <c r="X260" s="166"/>
      <c r="Y260" s="166"/>
      <c r="Z260" s="166"/>
    </row>
    <row r="261" spans="1:26" ht="21" customHeight="1">
      <c r="A261" s="166"/>
      <c r="B261" s="166"/>
      <c r="C261" s="166"/>
      <c r="D261" s="166"/>
      <c r="E261" s="166"/>
      <c r="F261" s="166"/>
      <c r="G261" s="166"/>
      <c r="H261" s="166"/>
      <c r="I261" s="166"/>
      <c r="J261" s="166"/>
      <c r="K261" s="166"/>
      <c r="L261" s="166"/>
      <c r="M261" s="166"/>
      <c r="N261" s="166"/>
      <c r="O261" s="166"/>
      <c r="P261" s="166"/>
      <c r="Q261" s="166"/>
      <c r="R261" s="166"/>
      <c r="S261" s="166"/>
      <c r="T261" s="166"/>
      <c r="U261" s="166"/>
      <c r="V261" s="166"/>
      <c r="W261" s="166"/>
      <c r="X261" s="166"/>
      <c r="Y261" s="166"/>
      <c r="Z261" s="166"/>
    </row>
    <row r="262" spans="1:26" ht="21" customHeight="1">
      <c r="A262" s="166"/>
      <c r="B262" s="166"/>
      <c r="C262" s="166"/>
      <c r="D262" s="166"/>
      <c r="E262" s="166"/>
      <c r="F262" s="166"/>
      <c r="G262" s="166"/>
      <c r="H262" s="166"/>
      <c r="I262" s="166"/>
      <c r="J262" s="166"/>
      <c r="K262" s="166"/>
      <c r="L262" s="166"/>
      <c r="M262" s="166"/>
      <c r="N262" s="166"/>
      <c r="O262" s="166"/>
      <c r="P262" s="166"/>
      <c r="Q262" s="166"/>
      <c r="R262" s="166"/>
      <c r="S262" s="166"/>
      <c r="T262" s="166"/>
      <c r="U262" s="166"/>
      <c r="V262" s="166"/>
      <c r="W262" s="166"/>
      <c r="X262" s="166"/>
      <c r="Y262" s="166"/>
      <c r="Z262" s="166"/>
    </row>
    <row r="263" spans="1:26" ht="21" customHeight="1">
      <c r="A263" s="166"/>
      <c r="B263" s="166"/>
      <c r="C263" s="166"/>
      <c r="D263" s="166"/>
      <c r="E263" s="166"/>
      <c r="F263" s="166"/>
      <c r="G263" s="166"/>
      <c r="H263" s="166"/>
      <c r="I263" s="166"/>
      <c r="J263" s="166"/>
      <c r="K263" s="166"/>
      <c r="L263" s="166"/>
      <c r="M263" s="166"/>
      <c r="N263" s="166"/>
      <c r="O263" s="166"/>
      <c r="P263" s="166"/>
      <c r="Q263" s="166"/>
      <c r="R263" s="166"/>
      <c r="S263" s="166"/>
      <c r="T263" s="166"/>
      <c r="U263" s="166"/>
      <c r="V263" s="166"/>
      <c r="W263" s="166"/>
      <c r="X263" s="166"/>
      <c r="Y263" s="166"/>
      <c r="Z263" s="166"/>
    </row>
    <row r="264" spans="1:26" ht="21" customHeight="1">
      <c r="A264" s="166"/>
      <c r="B264" s="166"/>
      <c r="C264" s="166"/>
      <c r="D264" s="166"/>
      <c r="E264" s="166"/>
      <c r="F264" s="166"/>
      <c r="G264" s="166"/>
      <c r="H264" s="166"/>
      <c r="I264" s="166"/>
      <c r="J264" s="166"/>
      <c r="K264" s="166"/>
      <c r="L264" s="166"/>
      <c r="M264" s="166"/>
      <c r="N264" s="166"/>
      <c r="O264" s="166"/>
      <c r="P264" s="166"/>
      <c r="Q264" s="166"/>
      <c r="R264" s="166"/>
      <c r="S264" s="166"/>
      <c r="T264" s="166"/>
      <c r="U264" s="166"/>
      <c r="V264" s="166"/>
      <c r="W264" s="166"/>
      <c r="X264" s="166"/>
      <c r="Y264" s="166"/>
      <c r="Z264" s="166"/>
    </row>
    <row r="265" spans="1:26" ht="21" customHeight="1">
      <c r="A265" s="166"/>
      <c r="B265" s="166"/>
      <c r="C265" s="166"/>
      <c r="D265" s="166"/>
      <c r="E265" s="166"/>
      <c r="F265" s="166"/>
      <c r="G265" s="166"/>
      <c r="H265" s="166"/>
      <c r="I265" s="166"/>
      <c r="J265" s="166"/>
      <c r="K265" s="166"/>
      <c r="L265" s="166"/>
      <c r="M265" s="166"/>
      <c r="N265" s="166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6"/>
      <c r="Z265" s="166"/>
    </row>
    <row r="266" spans="1:26" ht="21" customHeight="1">
      <c r="A266" s="166"/>
      <c r="B266" s="166"/>
      <c r="C266" s="166"/>
      <c r="D266" s="166"/>
      <c r="E266" s="166"/>
      <c r="F266" s="166"/>
      <c r="G266" s="166"/>
      <c r="H266" s="166"/>
      <c r="I266" s="166"/>
      <c r="J266" s="166"/>
      <c r="K266" s="166"/>
      <c r="L266" s="166"/>
      <c r="M266" s="166"/>
      <c r="N266" s="166"/>
      <c r="O266" s="166"/>
      <c r="P266" s="166"/>
      <c r="Q266" s="166"/>
      <c r="R266" s="166"/>
      <c r="S266" s="166"/>
      <c r="T266" s="166"/>
      <c r="U266" s="166"/>
      <c r="V266" s="166"/>
      <c r="W266" s="166"/>
      <c r="X266" s="166"/>
      <c r="Y266" s="166"/>
      <c r="Z266" s="166"/>
    </row>
    <row r="267" spans="1:26" ht="21" customHeight="1">
      <c r="A267" s="166"/>
      <c r="B267" s="166"/>
      <c r="C267" s="166"/>
      <c r="D267" s="166"/>
      <c r="E267" s="166"/>
      <c r="F267" s="166"/>
      <c r="G267" s="166"/>
      <c r="H267" s="166"/>
      <c r="I267" s="166"/>
      <c r="J267" s="166"/>
      <c r="K267" s="166"/>
      <c r="L267" s="166"/>
      <c r="M267" s="166"/>
      <c r="N267" s="166"/>
      <c r="O267" s="166"/>
      <c r="P267" s="166"/>
      <c r="Q267" s="166"/>
      <c r="R267" s="166"/>
      <c r="S267" s="166"/>
      <c r="T267" s="166"/>
      <c r="U267" s="166"/>
      <c r="V267" s="166"/>
      <c r="W267" s="166"/>
      <c r="X267" s="166"/>
      <c r="Y267" s="166"/>
      <c r="Z267" s="166"/>
    </row>
    <row r="268" spans="1:26" ht="21" customHeight="1">
      <c r="A268" s="166"/>
      <c r="B268" s="166"/>
      <c r="C268" s="166"/>
      <c r="D268" s="166"/>
      <c r="E268" s="166"/>
      <c r="F268" s="166"/>
      <c r="G268" s="166"/>
      <c r="H268" s="166"/>
      <c r="I268" s="166"/>
      <c r="J268" s="166"/>
      <c r="K268" s="166"/>
      <c r="L268" s="166"/>
      <c r="M268" s="166"/>
      <c r="N268" s="166"/>
      <c r="O268" s="166"/>
      <c r="P268" s="166"/>
      <c r="Q268" s="166"/>
      <c r="R268" s="166"/>
      <c r="S268" s="166"/>
      <c r="T268" s="166"/>
      <c r="U268" s="166"/>
      <c r="V268" s="166"/>
      <c r="W268" s="166"/>
      <c r="X268" s="166"/>
      <c r="Y268" s="166"/>
      <c r="Z268" s="166"/>
    </row>
    <row r="269" spans="1:26" ht="21" customHeight="1">
      <c r="A269" s="166"/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6"/>
      <c r="R269" s="166"/>
      <c r="S269" s="166"/>
      <c r="T269" s="166"/>
      <c r="U269" s="166"/>
      <c r="V269" s="166"/>
      <c r="W269" s="166"/>
      <c r="X269" s="166"/>
      <c r="Y269" s="166"/>
      <c r="Z269" s="166"/>
    </row>
    <row r="270" spans="1:26" ht="21" customHeight="1">
      <c r="A270" s="166"/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66"/>
      <c r="M270" s="166"/>
      <c r="N270" s="166"/>
      <c r="O270" s="166"/>
      <c r="P270" s="166"/>
      <c r="Q270" s="166"/>
      <c r="R270" s="166"/>
      <c r="S270" s="166"/>
      <c r="T270" s="166"/>
      <c r="U270" s="166"/>
      <c r="V270" s="166"/>
      <c r="W270" s="166"/>
      <c r="X270" s="166"/>
      <c r="Y270" s="166"/>
      <c r="Z270" s="166"/>
    </row>
    <row r="271" spans="1:26" ht="21" customHeight="1">
      <c r="A271" s="166"/>
      <c r="B271" s="166"/>
      <c r="C271" s="166"/>
      <c r="D271" s="166"/>
      <c r="E271" s="166"/>
      <c r="F271" s="166"/>
      <c r="G271" s="166"/>
      <c r="H271" s="166"/>
      <c r="I271" s="166"/>
      <c r="J271" s="166"/>
      <c r="K271" s="166"/>
      <c r="L271" s="166"/>
      <c r="M271" s="166"/>
      <c r="N271" s="166"/>
      <c r="O271" s="166"/>
      <c r="P271" s="166"/>
      <c r="Q271" s="166"/>
      <c r="R271" s="166"/>
      <c r="S271" s="166"/>
      <c r="T271" s="166"/>
      <c r="U271" s="166"/>
      <c r="V271" s="166"/>
      <c r="W271" s="166"/>
      <c r="X271" s="166"/>
      <c r="Y271" s="166"/>
      <c r="Z271" s="166"/>
    </row>
    <row r="272" spans="1:26" ht="21" customHeight="1">
      <c r="A272" s="166"/>
      <c r="B272" s="166"/>
      <c r="C272" s="166"/>
      <c r="D272" s="166"/>
      <c r="E272" s="166"/>
      <c r="F272" s="166"/>
      <c r="G272" s="166"/>
      <c r="H272" s="166"/>
      <c r="I272" s="166"/>
      <c r="J272" s="166"/>
      <c r="K272" s="166"/>
      <c r="L272" s="166"/>
      <c r="M272" s="166"/>
      <c r="N272" s="166"/>
      <c r="O272" s="166"/>
      <c r="P272" s="166"/>
      <c r="Q272" s="166"/>
      <c r="R272" s="166"/>
      <c r="S272" s="166"/>
      <c r="T272" s="166"/>
      <c r="U272" s="166"/>
      <c r="V272" s="166"/>
      <c r="W272" s="166"/>
      <c r="X272" s="166"/>
      <c r="Y272" s="166"/>
      <c r="Z272" s="166"/>
    </row>
    <row r="273" spans="1:26" ht="21" customHeight="1">
      <c r="A273" s="166"/>
      <c r="B273" s="166"/>
      <c r="C273" s="166"/>
      <c r="D273" s="166"/>
      <c r="E273" s="166"/>
      <c r="F273" s="166"/>
      <c r="G273" s="166"/>
      <c r="H273" s="166"/>
      <c r="I273" s="166"/>
      <c r="J273" s="166"/>
      <c r="K273" s="166"/>
      <c r="L273" s="166"/>
      <c r="M273" s="166"/>
      <c r="N273" s="166"/>
      <c r="O273" s="166"/>
      <c r="P273" s="166"/>
      <c r="Q273" s="166"/>
      <c r="R273" s="166"/>
      <c r="S273" s="166"/>
      <c r="T273" s="166"/>
      <c r="U273" s="166"/>
      <c r="V273" s="166"/>
      <c r="W273" s="166"/>
      <c r="X273" s="166"/>
      <c r="Y273" s="166"/>
      <c r="Z273" s="166"/>
    </row>
    <row r="274" spans="1:26" ht="21" customHeight="1">
      <c r="A274" s="166"/>
      <c r="B274" s="166"/>
      <c r="C274" s="166"/>
      <c r="D274" s="166"/>
      <c r="E274" s="166"/>
      <c r="F274" s="166"/>
      <c r="G274" s="166"/>
      <c r="H274" s="166"/>
      <c r="I274" s="166"/>
      <c r="J274" s="166"/>
      <c r="K274" s="166"/>
      <c r="L274" s="166"/>
      <c r="M274" s="166"/>
      <c r="N274" s="166"/>
      <c r="O274" s="166"/>
      <c r="P274" s="166"/>
      <c r="Q274" s="166"/>
      <c r="R274" s="166"/>
      <c r="S274" s="166"/>
      <c r="T274" s="166"/>
      <c r="U274" s="166"/>
      <c r="V274" s="166"/>
      <c r="W274" s="166"/>
      <c r="X274" s="166"/>
      <c r="Y274" s="166"/>
      <c r="Z274" s="166"/>
    </row>
    <row r="275" spans="1:26" ht="21" customHeight="1">
      <c r="A275" s="166"/>
      <c r="B275" s="166"/>
      <c r="C275" s="166"/>
      <c r="D275" s="166"/>
      <c r="E275" s="166"/>
      <c r="F275" s="166"/>
      <c r="G275" s="166"/>
      <c r="H275" s="166"/>
      <c r="I275" s="166"/>
      <c r="J275" s="166"/>
      <c r="K275" s="166"/>
      <c r="L275" s="166"/>
      <c r="M275" s="166"/>
      <c r="N275" s="166"/>
      <c r="O275" s="166"/>
      <c r="P275" s="166"/>
      <c r="Q275" s="166"/>
      <c r="R275" s="166"/>
      <c r="S275" s="166"/>
      <c r="T275" s="166"/>
      <c r="U275" s="166"/>
      <c r="V275" s="166"/>
      <c r="W275" s="166"/>
      <c r="X275" s="166"/>
      <c r="Y275" s="166"/>
      <c r="Z275" s="166"/>
    </row>
    <row r="276" spans="1:26" ht="21" customHeight="1">
      <c r="A276" s="166"/>
      <c r="B276" s="166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6"/>
      <c r="O276" s="166"/>
      <c r="P276" s="166"/>
      <c r="Q276" s="166"/>
      <c r="R276" s="166"/>
      <c r="S276" s="166"/>
      <c r="T276" s="166"/>
      <c r="U276" s="166"/>
      <c r="V276" s="166"/>
      <c r="W276" s="166"/>
      <c r="X276" s="166"/>
      <c r="Y276" s="166"/>
      <c r="Z276" s="166"/>
    </row>
    <row r="277" spans="1:26" ht="21" customHeight="1">
      <c r="A277" s="166"/>
      <c r="B277" s="166"/>
      <c r="C277" s="166"/>
      <c r="D277" s="166"/>
      <c r="E277" s="166"/>
      <c r="F277" s="166"/>
      <c r="G277" s="166"/>
      <c r="H277" s="166"/>
      <c r="I277" s="166"/>
      <c r="J277" s="166"/>
      <c r="K277" s="166"/>
      <c r="L277" s="166"/>
      <c r="M277" s="166"/>
      <c r="N277" s="166"/>
      <c r="O277" s="166"/>
      <c r="P277" s="166"/>
      <c r="Q277" s="166"/>
      <c r="R277" s="166"/>
      <c r="S277" s="166"/>
      <c r="T277" s="166"/>
      <c r="U277" s="166"/>
      <c r="V277" s="166"/>
      <c r="W277" s="166"/>
      <c r="X277" s="166"/>
      <c r="Y277" s="166"/>
      <c r="Z277" s="166"/>
    </row>
    <row r="278" spans="1:26" ht="21" customHeight="1">
      <c r="A278" s="166"/>
      <c r="B278" s="166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6"/>
      <c r="O278" s="166"/>
      <c r="P278" s="166"/>
      <c r="Q278" s="166"/>
      <c r="R278" s="166"/>
      <c r="S278" s="166"/>
      <c r="T278" s="166"/>
      <c r="U278" s="166"/>
      <c r="V278" s="166"/>
      <c r="W278" s="166"/>
      <c r="X278" s="166"/>
      <c r="Y278" s="166"/>
      <c r="Z278" s="166"/>
    </row>
    <row r="279" spans="1:26" ht="21" customHeight="1">
      <c r="A279" s="166"/>
      <c r="B279" s="166"/>
      <c r="C279" s="166"/>
      <c r="D279" s="166"/>
      <c r="E279" s="166"/>
      <c r="F279" s="166"/>
      <c r="G279" s="166"/>
      <c r="H279" s="166"/>
      <c r="I279" s="166"/>
      <c r="J279" s="166"/>
      <c r="K279" s="166"/>
      <c r="L279" s="166"/>
      <c r="M279" s="166"/>
      <c r="N279" s="166"/>
      <c r="O279" s="166"/>
      <c r="P279" s="166"/>
      <c r="Q279" s="166"/>
      <c r="R279" s="166"/>
      <c r="S279" s="166"/>
      <c r="T279" s="166"/>
      <c r="U279" s="166"/>
      <c r="V279" s="166"/>
      <c r="W279" s="166"/>
      <c r="X279" s="166"/>
      <c r="Y279" s="166"/>
      <c r="Z279" s="166"/>
    </row>
    <row r="280" spans="1:26" ht="21" customHeight="1">
      <c r="A280" s="166"/>
      <c r="B280" s="166"/>
      <c r="C280" s="166"/>
      <c r="D280" s="166"/>
      <c r="E280" s="166"/>
      <c r="F280" s="166"/>
      <c r="G280" s="166"/>
      <c r="H280" s="166"/>
      <c r="I280" s="166"/>
      <c r="J280" s="166"/>
      <c r="K280" s="166"/>
      <c r="L280" s="166"/>
      <c r="M280" s="166"/>
      <c r="N280" s="166"/>
      <c r="O280" s="166"/>
      <c r="P280" s="166"/>
      <c r="Q280" s="166"/>
      <c r="R280" s="166"/>
      <c r="S280" s="166"/>
      <c r="T280" s="166"/>
      <c r="U280" s="166"/>
      <c r="V280" s="166"/>
      <c r="W280" s="166"/>
      <c r="X280" s="166"/>
      <c r="Y280" s="166"/>
      <c r="Z280" s="166"/>
    </row>
    <row r="281" spans="1:26" ht="21" customHeight="1">
      <c r="A281" s="166"/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  <c r="M281" s="166"/>
      <c r="N281" s="166"/>
      <c r="O281" s="166"/>
      <c r="P281" s="166"/>
      <c r="Q281" s="166"/>
      <c r="R281" s="166"/>
      <c r="S281" s="166"/>
      <c r="T281" s="166"/>
      <c r="U281" s="166"/>
      <c r="V281" s="166"/>
      <c r="W281" s="166"/>
      <c r="X281" s="166"/>
      <c r="Y281" s="166"/>
      <c r="Z281" s="166"/>
    </row>
    <row r="282" spans="1:26" ht="21" customHeight="1">
      <c r="A282" s="166"/>
      <c r="B282" s="166"/>
      <c r="C282" s="166"/>
      <c r="D282" s="166"/>
      <c r="E282" s="166"/>
      <c r="F282" s="166"/>
      <c r="G282" s="166"/>
      <c r="H282" s="166"/>
      <c r="I282" s="166"/>
      <c r="J282" s="166"/>
      <c r="K282" s="166"/>
      <c r="L282" s="166"/>
      <c r="M282" s="166"/>
      <c r="N282" s="166"/>
      <c r="O282" s="166"/>
      <c r="P282" s="166"/>
      <c r="Q282" s="166"/>
      <c r="R282" s="166"/>
      <c r="S282" s="166"/>
      <c r="T282" s="166"/>
      <c r="U282" s="166"/>
      <c r="V282" s="166"/>
      <c r="W282" s="166"/>
      <c r="X282" s="166"/>
      <c r="Y282" s="166"/>
      <c r="Z282" s="166"/>
    </row>
    <row r="283" spans="1:26" ht="21" customHeight="1">
      <c r="A283" s="166"/>
      <c r="B283" s="166"/>
      <c r="C283" s="166"/>
      <c r="D283" s="166"/>
      <c r="E283" s="166"/>
      <c r="F283" s="166"/>
      <c r="G283" s="166"/>
      <c r="H283" s="166"/>
      <c r="I283" s="166"/>
      <c r="J283" s="166"/>
      <c r="K283" s="166"/>
      <c r="L283" s="166"/>
      <c r="M283" s="166"/>
      <c r="N283" s="166"/>
      <c r="O283" s="166"/>
      <c r="P283" s="166"/>
      <c r="Q283" s="166"/>
      <c r="R283" s="166"/>
      <c r="S283" s="166"/>
      <c r="T283" s="166"/>
      <c r="U283" s="166"/>
      <c r="V283" s="166"/>
      <c r="W283" s="166"/>
      <c r="X283" s="166"/>
      <c r="Y283" s="166"/>
      <c r="Z283" s="166"/>
    </row>
    <row r="284" spans="1:26" ht="21" customHeight="1">
      <c r="A284" s="166"/>
      <c r="B284" s="166"/>
      <c r="C284" s="166"/>
      <c r="D284" s="166"/>
      <c r="E284" s="166"/>
      <c r="F284" s="166"/>
      <c r="G284" s="166"/>
      <c r="H284" s="166"/>
      <c r="I284" s="166"/>
      <c r="J284" s="166"/>
      <c r="K284" s="166"/>
      <c r="L284" s="166"/>
      <c r="M284" s="166"/>
      <c r="N284" s="166"/>
      <c r="O284" s="166"/>
      <c r="P284" s="166"/>
      <c r="Q284" s="166"/>
      <c r="R284" s="166"/>
      <c r="S284" s="166"/>
      <c r="T284" s="166"/>
      <c r="U284" s="166"/>
      <c r="V284" s="166"/>
      <c r="W284" s="166"/>
      <c r="X284" s="166"/>
      <c r="Y284" s="166"/>
      <c r="Z284" s="166"/>
    </row>
    <row r="285" spans="1:26" ht="21" customHeight="1">
      <c r="A285" s="166"/>
      <c r="B285" s="166"/>
      <c r="C285" s="166"/>
      <c r="D285" s="166"/>
      <c r="E285" s="166"/>
      <c r="F285" s="166"/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6"/>
      <c r="R285" s="166"/>
      <c r="S285" s="166"/>
      <c r="T285" s="166"/>
      <c r="U285" s="166"/>
      <c r="V285" s="166"/>
      <c r="W285" s="166"/>
      <c r="X285" s="166"/>
      <c r="Y285" s="166"/>
      <c r="Z285" s="166"/>
    </row>
    <row r="286" spans="1:26" ht="21" customHeight="1">
      <c r="A286" s="166"/>
      <c r="B286" s="166"/>
      <c r="C286" s="166"/>
      <c r="D286" s="166"/>
      <c r="E286" s="166"/>
      <c r="F286" s="166"/>
      <c r="G286" s="166"/>
      <c r="H286" s="166"/>
      <c r="I286" s="166"/>
      <c r="J286" s="166"/>
      <c r="K286" s="166"/>
      <c r="L286" s="166"/>
      <c r="M286" s="166"/>
      <c r="N286" s="166"/>
      <c r="O286" s="166"/>
      <c r="P286" s="166"/>
      <c r="Q286" s="166"/>
      <c r="R286" s="166"/>
      <c r="S286" s="166"/>
      <c r="T286" s="166"/>
      <c r="U286" s="166"/>
      <c r="V286" s="166"/>
      <c r="W286" s="166"/>
      <c r="X286" s="166"/>
      <c r="Y286" s="166"/>
      <c r="Z286" s="166"/>
    </row>
    <row r="287" spans="1:26" ht="21" customHeight="1">
      <c r="A287" s="166"/>
      <c r="B287" s="166"/>
      <c r="C287" s="166"/>
      <c r="D287" s="166"/>
      <c r="E287" s="166"/>
      <c r="F287" s="166"/>
      <c r="G287" s="166"/>
      <c r="H287" s="166"/>
      <c r="I287" s="166"/>
      <c r="J287" s="166"/>
      <c r="K287" s="166"/>
      <c r="L287" s="166"/>
      <c r="M287" s="166"/>
      <c r="N287" s="166"/>
      <c r="O287" s="166"/>
      <c r="P287" s="166"/>
      <c r="Q287" s="166"/>
      <c r="R287" s="166"/>
      <c r="S287" s="166"/>
      <c r="T287" s="166"/>
      <c r="U287" s="166"/>
      <c r="V287" s="166"/>
      <c r="W287" s="166"/>
      <c r="X287" s="166"/>
      <c r="Y287" s="166"/>
      <c r="Z287" s="166"/>
    </row>
    <row r="288" spans="1:26" ht="21" customHeight="1">
      <c r="A288" s="166"/>
      <c r="B288" s="166"/>
      <c r="C288" s="166"/>
      <c r="D288" s="166"/>
      <c r="E288" s="166"/>
      <c r="F288" s="166"/>
      <c r="G288" s="166"/>
      <c r="H288" s="166"/>
      <c r="I288" s="166"/>
      <c r="J288" s="166"/>
      <c r="K288" s="166"/>
      <c r="L288" s="166"/>
      <c r="M288" s="166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6"/>
      <c r="Z288" s="166"/>
    </row>
    <row r="289" spans="1:26" ht="21" customHeight="1">
      <c r="A289" s="166"/>
      <c r="B289" s="166"/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6"/>
      <c r="Z289" s="166"/>
    </row>
    <row r="290" spans="1:26" ht="21" customHeight="1">
      <c r="A290" s="166"/>
      <c r="B290" s="166"/>
      <c r="C290" s="166"/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</row>
    <row r="291" spans="1:26" ht="21" customHeight="1">
      <c r="A291" s="166"/>
      <c r="B291" s="166"/>
      <c r="C291" s="166"/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6"/>
      <c r="Z291" s="166"/>
    </row>
    <row r="292" spans="1:26" ht="21" customHeight="1">
      <c r="A292" s="166"/>
      <c r="B292" s="166"/>
      <c r="C292" s="166"/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</row>
    <row r="293" spans="1:26" ht="21" customHeight="1">
      <c r="A293" s="166"/>
      <c r="B293" s="166"/>
      <c r="C293" s="166"/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6"/>
      <c r="Z293" s="166"/>
    </row>
    <row r="294" spans="1:26" ht="21" customHeight="1">
      <c r="A294" s="166"/>
      <c r="B294" s="166"/>
      <c r="C294" s="166"/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</row>
    <row r="295" spans="1:26" ht="21" customHeight="1">
      <c r="A295" s="166"/>
      <c r="B295" s="166"/>
      <c r="C295" s="166"/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</row>
    <row r="296" spans="1:26" ht="21" customHeight="1">
      <c r="A296" s="166"/>
      <c r="B296" s="166"/>
      <c r="C296" s="166"/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</row>
    <row r="297" spans="1:26" ht="21" customHeight="1">
      <c r="A297" s="166"/>
      <c r="B297" s="166"/>
      <c r="C297" s="166"/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</row>
    <row r="298" spans="1:26" ht="21" customHeight="1">
      <c r="A298" s="166"/>
      <c r="B298" s="166"/>
      <c r="C298" s="166"/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</row>
    <row r="299" spans="1:26" ht="21" customHeight="1">
      <c r="A299" s="166"/>
      <c r="B299" s="166"/>
      <c r="C299" s="166"/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66"/>
    </row>
    <row r="300" spans="1:26" ht="21" customHeight="1">
      <c r="A300" s="166"/>
      <c r="B300" s="166"/>
      <c r="C300" s="166"/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</row>
    <row r="301" spans="1:26" ht="21" customHeight="1">
      <c r="A301" s="166"/>
      <c r="B301" s="166"/>
      <c r="C301" s="166"/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</row>
    <row r="302" spans="1:26" ht="21" customHeight="1">
      <c r="A302" s="166"/>
      <c r="B302" s="166"/>
      <c r="C302" s="166"/>
      <c r="D302" s="166"/>
      <c r="E302" s="166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</row>
    <row r="303" spans="1:26" ht="21" customHeight="1">
      <c r="A303" s="166"/>
      <c r="B303" s="166"/>
      <c r="C303" s="166"/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6"/>
      <c r="Q303" s="166"/>
      <c r="R303" s="166"/>
      <c r="S303" s="166"/>
      <c r="T303" s="166"/>
      <c r="U303" s="166"/>
      <c r="V303" s="166"/>
      <c r="W303" s="166"/>
      <c r="X303" s="166"/>
      <c r="Y303" s="166"/>
      <c r="Z303" s="166"/>
    </row>
    <row r="304" spans="1:26" ht="21" customHeight="1">
      <c r="A304" s="166"/>
      <c r="B304" s="166"/>
      <c r="C304" s="166"/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66"/>
      <c r="Q304" s="166"/>
      <c r="R304" s="166"/>
      <c r="S304" s="166"/>
      <c r="T304" s="166"/>
      <c r="U304" s="166"/>
      <c r="V304" s="166"/>
      <c r="W304" s="166"/>
      <c r="X304" s="166"/>
      <c r="Y304" s="166"/>
      <c r="Z304" s="166"/>
    </row>
    <row r="305" spans="1:26" ht="21" customHeight="1">
      <c r="A305" s="166"/>
      <c r="B305" s="166"/>
      <c r="C305" s="166"/>
      <c r="D305" s="166"/>
      <c r="E305" s="166"/>
      <c r="F305" s="166"/>
      <c r="G305" s="166"/>
      <c r="H305" s="166"/>
      <c r="I305" s="166"/>
      <c r="J305" s="166"/>
      <c r="K305" s="166"/>
      <c r="L305" s="166"/>
      <c r="M305" s="166"/>
      <c r="N305" s="166"/>
      <c r="O305" s="166"/>
      <c r="P305" s="166"/>
      <c r="Q305" s="166"/>
      <c r="R305" s="166"/>
      <c r="S305" s="166"/>
      <c r="T305" s="166"/>
      <c r="U305" s="166"/>
      <c r="V305" s="166"/>
      <c r="W305" s="166"/>
      <c r="X305" s="166"/>
      <c r="Y305" s="166"/>
      <c r="Z305" s="166"/>
    </row>
    <row r="306" spans="1:26" ht="21" customHeight="1">
      <c r="A306" s="166"/>
      <c r="B306" s="166"/>
      <c r="C306" s="166"/>
      <c r="D306" s="166"/>
      <c r="E306" s="166"/>
      <c r="F306" s="166"/>
      <c r="G306" s="166"/>
      <c r="H306" s="166"/>
      <c r="I306" s="166"/>
      <c r="J306" s="166"/>
      <c r="K306" s="166"/>
      <c r="L306" s="166"/>
      <c r="M306" s="166"/>
      <c r="N306" s="166"/>
      <c r="O306" s="166"/>
      <c r="P306" s="166"/>
      <c r="Q306" s="166"/>
      <c r="R306" s="166"/>
      <c r="S306" s="166"/>
      <c r="T306" s="166"/>
      <c r="U306" s="166"/>
      <c r="V306" s="166"/>
      <c r="W306" s="166"/>
      <c r="X306" s="166"/>
      <c r="Y306" s="166"/>
      <c r="Z306" s="166"/>
    </row>
    <row r="307" spans="1:26" ht="21" customHeight="1">
      <c r="A307" s="166"/>
      <c r="B307" s="166"/>
      <c r="C307" s="166"/>
      <c r="D307" s="166"/>
      <c r="E307" s="166"/>
      <c r="F307" s="166"/>
      <c r="G307" s="166"/>
      <c r="H307" s="166"/>
      <c r="I307" s="166"/>
      <c r="J307" s="166"/>
      <c r="K307" s="166"/>
      <c r="L307" s="166"/>
      <c r="M307" s="166"/>
      <c r="N307" s="166"/>
      <c r="O307" s="166"/>
      <c r="P307" s="166"/>
      <c r="Q307" s="166"/>
      <c r="R307" s="166"/>
      <c r="S307" s="166"/>
      <c r="T307" s="166"/>
      <c r="U307" s="166"/>
      <c r="V307" s="166"/>
      <c r="W307" s="166"/>
      <c r="X307" s="166"/>
      <c r="Y307" s="166"/>
      <c r="Z307" s="166"/>
    </row>
    <row r="308" spans="1:26" ht="21" customHeight="1">
      <c r="A308" s="166"/>
      <c r="B308" s="166"/>
      <c r="C308" s="166"/>
      <c r="D308" s="166"/>
      <c r="E308" s="166"/>
      <c r="F308" s="166"/>
      <c r="G308" s="166"/>
      <c r="H308" s="166"/>
      <c r="I308" s="166"/>
      <c r="J308" s="166"/>
      <c r="K308" s="166"/>
      <c r="L308" s="166"/>
      <c r="M308" s="166"/>
      <c r="N308" s="166"/>
      <c r="O308" s="166"/>
      <c r="P308" s="166"/>
      <c r="Q308" s="166"/>
      <c r="R308" s="166"/>
      <c r="S308" s="166"/>
      <c r="T308" s="166"/>
      <c r="U308" s="166"/>
      <c r="V308" s="166"/>
      <c r="W308" s="166"/>
      <c r="X308" s="166"/>
      <c r="Y308" s="166"/>
      <c r="Z308" s="166"/>
    </row>
    <row r="309" spans="1:26" ht="21" customHeight="1">
      <c r="A309" s="166"/>
      <c r="B309" s="166"/>
      <c r="C309" s="166"/>
      <c r="D309" s="166"/>
      <c r="E309" s="166"/>
      <c r="F309" s="166"/>
      <c r="G309" s="166"/>
      <c r="H309" s="166"/>
      <c r="I309" s="166"/>
      <c r="J309" s="166"/>
      <c r="K309" s="166"/>
      <c r="L309" s="166"/>
      <c r="M309" s="166"/>
      <c r="N309" s="166"/>
      <c r="O309" s="166"/>
      <c r="P309" s="166"/>
      <c r="Q309" s="166"/>
      <c r="R309" s="166"/>
      <c r="S309" s="166"/>
      <c r="T309" s="166"/>
      <c r="U309" s="166"/>
      <c r="V309" s="166"/>
      <c r="W309" s="166"/>
      <c r="X309" s="166"/>
      <c r="Y309" s="166"/>
      <c r="Z309" s="166"/>
    </row>
    <row r="310" spans="1:26" ht="21" customHeight="1">
      <c r="A310" s="166"/>
      <c r="B310" s="166"/>
      <c r="C310" s="166"/>
      <c r="D310" s="166"/>
      <c r="E310" s="166"/>
      <c r="F310" s="166"/>
      <c r="G310" s="166"/>
      <c r="H310" s="166"/>
      <c r="I310" s="166"/>
      <c r="J310" s="166"/>
      <c r="K310" s="166"/>
      <c r="L310" s="166"/>
      <c r="M310" s="166"/>
      <c r="N310" s="166"/>
      <c r="O310" s="166"/>
      <c r="P310" s="166"/>
      <c r="Q310" s="166"/>
      <c r="R310" s="166"/>
      <c r="S310" s="166"/>
      <c r="T310" s="166"/>
      <c r="U310" s="166"/>
      <c r="V310" s="166"/>
      <c r="W310" s="166"/>
      <c r="X310" s="166"/>
      <c r="Y310" s="166"/>
      <c r="Z310" s="166"/>
    </row>
    <row r="311" spans="1:26" ht="21" customHeight="1">
      <c r="A311" s="166"/>
      <c r="B311" s="166"/>
      <c r="C311" s="166"/>
      <c r="D311" s="166"/>
      <c r="E311" s="166"/>
      <c r="F311" s="166"/>
      <c r="G311" s="166"/>
      <c r="H311" s="166"/>
      <c r="I311" s="166"/>
      <c r="J311" s="166"/>
      <c r="K311" s="166"/>
      <c r="L311" s="166"/>
      <c r="M311" s="166"/>
      <c r="N311" s="166"/>
      <c r="O311" s="166"/>
      <c r="P311" s="166"/>
      <c r="Q311" s="166"/>
      <c r="R311" s="166"/>
      <c r="S311" s="166"/>
      <c r="T311" s="166"/>
      <c r="U311" s="166"/>
      <c r="V311" s="166"/>
      <c r="W311" s="166"/>
      <c r="X311" s="166"/>
      <c r="Y311" s="166"/>
      <c r="Z311" s="166"/>
    </row>
    <row r="312" spans="1:26" ht="21" customHeight="1">
      <c r="A312" s="166"/>
      <c r="B312" s="166"/>
      <c r="C312" s="166"/>
      <c r="D312" s="166"/>
      <c r="E312" s="166"/>
      <c r="F312" s="166"/>
      <c r="G312" s="166"/>
      <c r="H312" s="166"/>
      <c r="I312" s="166"/>
      <c r="J312" s="166"/>
      <c r="K312" s="166"/>
      <c r="L312" s="166"/>
      <c r="M312" s="166"/>
      <c r="N312" s="166"/>
      <c r="O312" s="166"/>
      <c r="P312" s="166"/>
      <c r="Q312" s="166"/>
      <c r="R312" s="166"/>
      <c r="S312" s="166"/>
      <c r="T312" s="166"/>
      <c r="U312" s="166"/>
      <c r="V312" s="166"/>
      <c r="W312" s="166"/>
      <c r="X312" s="166"/>
      <c r="Y312" s="166"/>
      <c r="Z312" s="166"/>
    </row>
    <row r="313" spans="1:26" ht="21" customHeight="1">
      <c r="A313" s="166"/>
      <c r="B313" s="166"/>
      <c r="C313" s="166"/>
      <c r="D313" s="166"/>
      <c r="E313" s="166"/>
      <c r="F313" s="166"/>
      <c r="G313" s="166"/>
      <c r="H313" s="166"/>
      <c r="I313" s="166"/>
      <c r="J313" s="166"/>
      <c r="K313" s="166"/>
      <c r="L313" s="166"/>
      <c r="M313" s="166"/>
      <c r="N313" s="166"/>
      <c r="O313" s="166"/>
      <c r="P313" s="166"/>
      <c r="Q313" s="166"/>
      <c r="R313" s="166"/>
      <c r="S313" s="166"/>
      <c r="T313" s="166"/>
      <c r="U313" s="166"/>
      <c r="V313" s="166"/>
      <c r="W313" s="166"/>
      <c r="X313" s="166"/>
      <c r="Y313" s="166"/>
      <c r="Z313" s="166"/>
    </row>
    <row r="314" spans="1:26" ht="21" customHeight="1">
      <c r="A314" s="166"/>
      <c r="B314" s="166"/>
      <c r="C314" s="166"/>
      <c r="D314" s="166"/>
      <c r="E314" s="166"/>
      <c r="F314" s="166"/>
      <c r="G314" s="166"/>
      <c r="H314" s="166"/>
      <c r="I314" s="166"/>
      <c r="J314" s="166"/>
      <c r="K314" s="166"/>
      <c r="L314" s="166"/>
      <c r="M314" s="166"/>
      <c r="N314" s="166"/>
      <c r="O314" s="166"/>
      <c r="P314" s="166"/>
      <c r="Q314" s="166"/>
      <c r="R314" s="166"/>
      <c r="S314" s="166"/>
      <c r="T314" s="166"/>
      <c r="U314" s="166"/>
      <c r="V314" s="166"/>
      <c r="W314" s="166"/>
      <c r="X314" s="166"/>
      <c r="Y314" s="166"/>
      <c r="Z314" s="166"/>
    </row>
    <row r="315" spans="1:26" ht="21" customHeight="1">
      <c r="A315" s="166"/>
      <c r="B315" s="166"/>
      <c r="C315" s="166"/>
      <c r="D315" s="166"/>
      <c r="E315" s="166"/>
      <c r="F315" s="166"/>
      <c r="G315" s="166"/>
      <c r="H315" s="166"/>
      <c r="I315" s="166"/>
      <c r="J315" s="166"/>
      <c r="K315" s="166"/>
      <c r="L315" s="166"/>
      <c r="M315" s="166"/>
      <c r="N315" s="166"/>
      <c r="O315" s="166"/>
      <c r="P315" s="166"/>
      <c r="Q315" s="166"/>
      <c r="R315" s="166"/>
      <c r="S315" s="166"/>
      <c r="T315" s="166"/>
      <c r="U315" s="166"/>
      <c r="V315" s="166"/>
      <c r="W315" s="166"/>
      <c r="X315" s="166"/>
      <c r="Y315" s="166"/>
      <c r="Z315" s="166"/>
    </row>
    <row r="316" spans="1:26" ht="21" customHeight="1">
      <c r="A316" s="166"/>
      <c r="B316" s="166"/>
      <c r="C316" s="166"/>
      <c r="D316" s="166"/>
      <c r="E316" s="166"/>
      <c r="F316" s="166"/>
      <c r="G316" s="166"/>
      <c r="H316" s="166"/>
      <c r="I316" s="166"/>
      <c r="J316" s="166"/>
      <c r="K316" s="166"/>
      <c r="L316" s="166"/>
      <c r="M316" s="166"/>
      <c r="N316" s="166"/>
      <c r="O316" s="166"/>
      <c r="P316" s="166"/>
      <c r="Q316" s="166"/>
      <c r="R316" s="166"/>
      <c r="S316" s="166"/>
      <c r="T316" s="166"/>
      <c r="U316" s="166"/>
      <c r="V316" s="166"/>
      <c r="W316" s="166"/>
      <c r="X316" s="166"/>
      <c r="Y316" s="166"/>
      <c r="Z316" s="166"/>
    </row>
    <row r="317" spans="1:26" ht="21" customHeight="1">
      <c r="A317" s="166"/>
      <c r="B317" s="166"/>
      <c r="C317" s="166"/>
      <c r="D317" s="166"/>
      <c r="E317" s="166"/>
      <c r="F317" s="166"/>
      <c r="G317" s="166"/>
      <c r="H317" s="166"/>
      <c r="I317" s="166"/>
      <c r="J317" s="166"/>
      <c r="K317" s="166"/>
      <c r="L317" s="166"/>
      <c r="M317" s="166"/>
      <c r="N317" s="166"/>
      <c r="O317" s="166"/>
      <c r="P317" s="166"/>
      <c r="Q317" s="166"/>
      <c r="R317" s="166"/>
      <c r="S317" s="166"/>
      <c r="T317" s="166"/>
      <c r="U317" s="166"/>
      <c r="V317" s="166"/>
      <c r="W317" s="166"/>
      <c r="X317" s="166"/>
      <c r="Y317" s="166"/>
      <c r="Z317" s="166"/>
    </row>
    <row r="318" spans="1:26" ht="21" customHeight="1">
      <c r="A318" s="166"/>
      <c r="B318" s="166"/>
      <c r="C318" s="166"/>
      <c r="D318" s="166"/>
      <c r="E318" s="166"/>
      <c r="F318" s="166"/>
      <c r="G318" s="166"/>
      <c r="H318" s="166"/>
      <c r="I318" s="166"/>
      <c r="J318" s="166"/>
      <c r="K318" s="166"/>
      <c r="L318" s="166"/>
      <c r="M318" s="166"/>
      <c r="N318" s="166"/>
      <c r="O318" s="166"/>
      <c r="P318" s="166"/>
      <c r="Q318" s="166"/>
      <c r="R318" s="166"/>
      <c r="S318" s="166"/>
      <c r="T318" s="166"/>
      <c r="U318" s="166"/>
      <c r="V318" s="166"/>
      <c r="W318" s="166"/>
      <c r="X318" s="166"/>
      <c r="Y318" s="166"/>
      <c r="Z318" s="166"/>
    </row>
    <row r="319" spans="1:26" ht="21" customHeight="1">
      <c r="A319" s="166"/>
      <c r="B319" s="166"/>
      <c r="C319" s="166"/>
      <c r="D319" s="166"/>
      <c r="E319" s="166"/>
      <c r="F319" s="166"/>
      <c r="G319" s="166"/>
      <c r="H319" s="166"/>
      <c r="I319" s="166"/>
      <c r="J319" s="166"/>
      <c r="K319" s="166"/>
      <c r="L319" s="166"/>
      <c r="M319" s="166"/>
      <c r="N319" s="166"/>
      <c r="O319" s="166"/>
      <c r="P319" s="166"/>
      <c r="Q319" s="166"/>
      <c r="R319" s="166"/>
      <c r="S319" s="166"/>
      <c r="T319" s="166"/>
      <c r="U319" s="166"/>
      <c r="V319" s="166"/>
      <c r="W319" s="166"/>
      <c r="X319" s="166"/>
      <c r="Y319" s="166"/>
      <c r="Z319" s="166"/>
    </row>
    <row r="320" spans="1:26" ht="21" customHeight="1">
      <c r="A320" s="166"/>
      <c r="B320" s="166"/>
      <c r="C320" s="166"/>
      <c r="D320" s="166"/>
      <c r="E320" s="166"/>
      <c r="F320" s="166"/>
      <c r="G320" s="166"/>
      <c r="H320" s="166"/>
      <c r="I320" s="166"/>
      <c r="J320" s="166"/>
      <c r="K320" s="166"/>
      <c r="L320" s="166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</row>
    <row r="321" spans="1:26" ht="21" customHeight="1">
      <c r="A321" s="166"/>
      <c r="B321" s="166"/>
      <c r="C321" s="166"/>
      <c r="D321" s="166"/>
      <c r="E321" s="166"/>
      <c r="F321" s="166"/>
      <c r="G321" s="166"/>
      <c r="H321" s="166"/>
      <c r="I321" s="166"/>
      <c r="J321" s="166"/>
      <c r="K321" s="166"/>
      <c r="L321" s="166"/>
      <c r="M321" s="166"/>
      <c r="N321" s="166"/>
      <c r="O321" s="166"/>
      <c r="P321" s="166"/>
      <c r="Q321" s="166"/>
      <c r="R321" s="166"/>
      <c r="S321" s="166"/>
      <c r="T321" s="166"/>
      <c r="U321" s="166"/>
      <c r="V321" s="166"/>
      <c r="W321" s="166"/>
      <c r="X321" s="166"/>
      <c r="Y321" s="166"/>
      <c r="Z321" s="166"/>
    </row>
    <row r="322" spans="1:26" ht="21" customHeight="1">
      <c r="A322" s="166"/>
      <c r="B322" s="166"/>
      <c r="C322" s="166"/>
      <c r="D322" s="166"/>
      <c r="E322" s="166"/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66"/>
      <c r="Q322" s="166"/>
      <c r="R322" s="166"/>
      <c r="S322" s="166"/>
      <c r="T322" s="166"/>
      <c r="U322" s="166"/>
      <c r="V322" s="166"/>
      <c r="W322" s="166"/>
      <c r="X322" s="166"/>
      <c r="Y322" s="166"/>
      <c r="Z322" s="166"/>
    </row>
    <row r="323" spans="1:26" ht="21" customHeight="1">
      <c r="A323" s="166"/>
      <c r="B323" s="166"/>
      <c r="C323" s="166"/>
      <c r="D323" s="166"/>
      <c r="E323" s="166"/>
      <c r="F323" s="166"/>
      <c r="G323" s="166"/>
      <c r="H323" s="166"/>
      <c r="I323" s="166"/>
      <c r="J323" s="166"/>
      <c r="K323" s="166"/>
      <c r="L323" s="166"/>
      <c r="M323" s="166"/>
      <c r="N323" s="166"/>
      <c r="O323" s="166"/>
      <c r="P323" s="166"/>
      <c r="Q323" s="166"/>
      <c r="R323" s="166"/>
      <c r="S323" s="166"/>
      <c r="T323" s="166"/>
      <c r="U323" s="166"/>
      <c r="V323" s="166"/>
      <c r="W323" s="166"/>
      <c r="X323" s="166"/>
      <c r="Y323" s="166"/>
      <c r="Z323" s="166"/>
    </row>
    <row r="324" spans="1:26" ht="21" customHeight="1">
      <c r="A324" s="166"/>
      <c r="B324" s="166"/>
      <c r="C324" s="166"/>
      <c r="D324" s="166"/>
      <c r="E324" s="166"/>
      <c r="F324" s="166"/>
      <c r="G324" s="166"/>
      <c r="H324" s="166"/>
      <c r="I324" s="166"/>
      <c r="J324" s="166"/>
      <c r="K324" s="166"/>
      <c r="L324" s="166"/>
      <c r="M324" s="166"/>
      <c r="N324" s="166"/>
      <c r="O324" s="166"/>
      <c r="P324" s="166"/>
      <c r="Q324" s="166"/>
      <c r="R324" s="166"/>
      <c r="S324" s="166"/>
      <c r="T324" s="166"/>
      <c r="U324" s="166"/>
      <c r="V324" s="166"/>
      <c r="W324" s="166"/>
      <c r="X324" s="166"/>
      <c r="Y324" s="166"/>
      <c r="Z324" s="166"/>
    </row>
    <row r="325" spans="1:26" ht="21" customHeight="1">
      <c r="A325" s="166"/>
      <c r="B325" s="166"/>
      <c r="C325" s="166"/>
      <c r="D325" s="166"/>
      <c r="E325" s="166"/>
      <c r="F325" s="166"/>
      <c r="G325" s="166"/>
      <c r="H325" s="166"/>
      <c r="I325" s="166"/>
      <c r="J325" s="166"/>
      <c r="K325" s="166"/>
      <c r="L325" s="166"/>
      <c r="M325" s="166"/>
      <c r="N325" s="166"/>
      <c r="O325" s="166"/>
      <c r="P325" s="166"/>
      <c r="Q325" s="166"/>
      <c r="R325" s="166"/>
      <c r="S325" s="166"/>
      <c r="T325" s="166"/>
      <c r="U325" s="166"/>
      <c r="V325" s="166"/>
      <c r="W325" s="166"/>
      <c r="X325" s="166"/>
      <c r="Y325" s="166"/>
      <c r="Z325" s="166"/>
    </row>
    <row r="326" spans="1:26" ht="21" customHeight="1">
      <c r="A326" s="166"/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66"/>
      <c r="M326" s="166"/>
      <c r="N326" s="166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  <c r="Y326" s="166"/>
      <c r="Z326" s="166"/>
    </row>
    <row r="327" spans="1:26" ht="21" customHeight="1">
      <c r="A327" s="166"/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</row>
    <row r="328" spans="1:26" ht="21" customHeight="1">
      <c r="A328" s="166"/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</row>
    <row r="329" spans="1:26" ht="21" customHeight="1">
      <c r="A329" s="166"/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</row>
    <row r="330" spans="1:26" ht="21" customHeight="1">
      <c r="A330" s="166"/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</row>
    <row r="331" spans="1:26" ht="21" customHeight="1">
      <c r="A331" s="166"/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</row>
    <row r="332" spans="1:26" ht="21" customHeight="1">
      <c r="A332" s="166"/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</row>
    <row r="333" spans="1:26" ht="21" customHeight="1">
      <c r="A333" s="166"/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</row>
    <row r="334" spans="1:26" ht="21" customHeight="1">
      <c r="A334" s="166"/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</row>
    <row r="335" spans="1:26" ht="21" customHeight="1">
      <c r="A335" s="166"/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</row>
    <row r="336" spans="1:26" ht="21" customHeight="1">
      <c r="A336" s="166"/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</row>
    <row r="337" spans="1:26" ht="21" customHeight="1">
      <c r="A337" s="166"/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</row>
    <row r="338" spans="1:26" ht="21" customHeight="1">
      <c r="A338" s="166"/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</row>
    <row r="339" spans="1:26" ht="21" customHeight="1">
      <c r="A339" s="166"/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</row>
    <row r="340" spans="1:26" ht="21" customHeight="1">
      <c r="A340" s="166"/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</row>
    <row r="341" spans="1:26" ht="21" customHeight="1">
      <c r="A341" s="166"/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</row>
    <row r="342" spans="1:26" ht="21" customHeight="1">
      <c r="A342" s="166"/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</row>
    <row r="343" spans="1:26" ht="21" customHeight="1">
      <c r="A343" s="166"/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</row>
    <row r="344" spans="1:26" ht="21" customHeight="1">
      <c r="A344" s="166"/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</row>
    <row r="345" spans="1:26" ht="21" customHeight="1">
      <c r="A345" s="166"/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</row>
    <row r="346" spans="1:26" ht="21" customHeight="1">
      <c r="A346" s="166"/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</row>
    <row r="347" spans="1:26" ht="21" customHeight="1">
      <c r="A347" s="166"/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</row>
    <row r="348" spans="1:26" ht="21" customHeight="1">
      <c r="A348" s="166"/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</row>
    <row r="349" spans="1:26" ht="21" customHeight="1">
      <c r="A349" s="166"/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</row>
    <row r="350" spans="1:26" ht="21" customHeight="1">
      <c r="A350" s="166"/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</row>
    <row r="351" spans="1:26" ht="21" customHeight="1">
      <c r="A351" s="166"/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</row>
    <row r="352" spans="1:26" ht="21" customHeight="1">
      <c r="A352" s="166"/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</row>
    <row r="353" spans="1:26" ht="21" customHeight="1">
      <c r="A353" s="166"/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</row>
    <row r="354" spans="1:26" ht="21" customHeight="1">
      <c r="A354" s="166"/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</row>
    <row r="355" spans="1:26" ht="21" customHeight="1">
      <c r="A355" s="166"/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</row>
    <row r="356" spans="1:26" ht="21" customHeight="1">
      <c r="A356" s="166"/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</row>
    <row r="357" spans="1:26" ht="21" customHeight="1">
      <c r="A357" s="166"/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</row>
    <row r="358" spans="1:26" ht="21" customHeight="1">
      <c r="A358" s="166"/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</row>
    <row r="359" spans="1:26" ht="21" customHeight="1">
      <c r="A359" s="166"/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</row>
    <row r="360" spans="1:26" ht="21" customHeight="1">
      <c r="A360" s="166"/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</row>
    <row r="361" spans="1:26" ht="21" customHeight="1">
      <c r="A361" s="166"/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</row>
    <row r="362" spans="1:26" ht="21" customHeight="1">
      <c r="A362" s="166"/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</row>
    <row r="363" spans="1:26" ht="21" customHeight="1">
      <c r="A363" s="166"/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</row>
    <row r="364" spans="1:26" ht="21" customHeight="1">
      <c r="A364" s="166"/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</row>
    <row r="365" spans="1:26" ht="21" customHeight="1">
      <c r="A365" s="166"/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</row>
    <row r="366" spans="1:26" ht="21" customHeight="1">
      <c r="A366" s="166"/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</row>
    <row r="367" spans="1:26" ht="21" customHeight="1">
      <c r="A367" s="166"/>
      <c r="B367" s="166"/>
      <c r="C367" s="166"/>
      <c r="D367" s="166"/>
      <c r="E367" s="166"/>
      <c r="F367" s="166"/>
      <c r="G367" s="166"/>
      <c r="H367" s="166"/>
      <c r="I367" s="166"/>
      <c r="J367" s="166"/>
      <c r="K367" s="166"/>
      <c r="L367" s="166"/>
      <c r="M367" s="166"/>
      <c r="N367" s="166"/>
      <c r="O367" s="166"/>
      <c r="P367" s="166"/>
      <c r="Q367" s="166"/>
      <c r="R367" s="166"/>
      <c r="S367" s="166"/>
      <c r="T367" s="166"/>
      <c r="U367" s="166"/>
      <c r="V367" s="166"/>
      <c r="W367" s="166"/>
      <c r="X367" s="166"/>
      <c r="Y367" s="166"/>
      <c r="Z367" s="166"/>
    </row>
    <row r="368" spans="1:26" ht="21" customHeight="1">
      <c r="A368" s="166"/>
      <c r="B368" s="166"/>
      <c r="C368" s="166"/>
      <c r="D368" s="166"/>
      <c r="E368" s="166"/>
      <c r="F368" s="166"/>
      <c r="G368" s="166"/>
      <c r="H368" s="166"/>
      <c r="I368" s="166"/>
      <c r="J368" s="166"/>
      <c r="K368" s="166"/>
      <c r="L368" s="166"/>
      <c r="M368" s="166"/>
      <c r="N368" s="166"/>
      <c r="O368" s="166"/>
      <c r="P368" s="166"/>
      <c r="Q368" s="166"/>
      <c r="R368" s="166"/>
      <c r="S368" s="166"/>
      <c r="T368" s="166"/>
      <c r="U368" s="166"/>
      <c r="V368" s="166"/>
      <c r="W368" s="166"/>
      <c r="X368" s="166"/>
      <c r="Y368" s="166"/>
      <c r="Z368" s="166"/>
    </row>
    <row r="369" spans="1:26" ht="21" customHeight="1">
      <c r="A369" s="166"/>
      <c r="B369" s="166"/>
      <c r="C369" s="166"/>
      <c r="D369" s="166"/>
      <c r="E369" s="166"/>
      <c r="F369" s="166"/>
      <c r="G369" s="166"/>
      <c r="H369" s="166"/>
      <c r="I369" s="166"/>
      <c r="J369" s="166"/>
      <c r="K369" s="166"/>
      <c r="L369" s="166"/>
      <c r="M369" s="166"/>
      <c r="N369" s="166"/>
      <c r="O369" s="166"/>
      <c r="P369" s="166"/>
      <c r="Q369" s="166"/>
      <c r="R369" s="166"/>
      <c r="S369" s="166"/>
      <c r="T369" s="166"/>
      <c r="U369" s="166"/>
      <c r="V369" s="166"/>
      <c r="W369" s="166"/>
      <c r="X369" s="166"/>
      <c r="Y369" s="166"/>
      <c r="Z369" s="166"/>
    </row>
    <row r="370" spans="1:26" ht="21" customHeight="1">
      <c r="A370" s="166"/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</row>
    <row r="371" spans="1:26" ht="21" customHeight="1">
      <c r="A371" s="166"/>
      <c r="B371" s="166"/>
      <c r="C371" s="166"/>
      <c r="D371" s="166"/>
      <c r="E371" s="166"/>
      <c r="F371" s="166"/>
      <c r="G371" s="166"/>
      <c r="H371" s="166"/>
      <c r="I371" s="166"/>
      <c r="J371" s="166"/>
      <c r="K371" s="166"/>
      <c r="L371" s="166"/>
      <c r="M371" s="166"/>
      <c r="N371" s="166"/>
      <c r="O371" s="166"/>
      <c r="P371" s="166"/>
      <c r="Q371" s="166"/>
      <c r="R371" s="166"/>
      <c r="S371" s="166"/>
      <c r="T371" s="166"/>
      <c r="U371" s="166"/>
      <c r="V371" s="166"/>
      <c r="W371" s="166"/>
      <c r="X371" s="166"/>
      <c r="Y371" s="166"/>
      <c r="Z371" s="166"/>
    </row>
    <row r="372" spans="1:26" ht="21" customHeight="1">
      <c r="A372" s="166"/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</row>
    <row r="373" spans="1:26" ht="21" customHeight="1">
      <c r="A373" s="166"/>
      <c r="B373" s="166"/>
      <c r="C373" s="166"/>
      <c r="D373" s="166"/>
      <c r="E373" s="166"/>
      <c r="F373" s="166"/>
      <c r="G373" s="166"/>
      <c r="H373" s="166"/>
      <c r="I373" s="166"/>
      <c r="J373" s="166"/>
      <c r="K373" s="166"/>
      <c r="L373" s="166"/>
      <c r="M373" s="166"/>
      <c r="N373" s="166"/>
      <c r="O373" s="166"/>
      <c r="P373" s="166"/>
      <c r="Q373" s="166"/>
      <c r="R373" s="166"/>
      <c r="S373" s="166"/>
      <c r="T373" s="166"/>
      <c r="U373" s="166"/>
      <c r="V373" s="166"/>
      <c r="W373" s="166"/>
      <c r="X373" s="166"/>
      <c r="Y373" s="166"/>
      <c r="Z373" s="166"/>
    </row>
    <row r="374" spans="1:26" ht="21" customHeight="1">
      <c r="A374" s="166"/>
      <c r="B374" s="166"/>
      <c r="C374" s="166"/>
      <c r="D374" s="166"/>
      <c r="E374" s="166"/>
      <c r="F374" s="166"/>
      <c r="G374" s="166"/>
      <c r="H374" s="166"/>
      <c r="I374" s="166"/>
      <c r="J374" s="166"/>
      <c r="K374" s="166"/>
      <c r="L374" s="166"/>
      <c r="M374" s="166"/>
      <c r="N374" s="166"/>
      <c r="O374" s="166"/>
      <c r="P374" s="166"/>
      <c r="Q374" s="166"/>
      <c r="R374" s="166"/>
      <c r="S374" s="166"/>
      <c r="T374" s="166"/>
      <c r="U374" s="166"/>
      <c r="V374" s="166"/>
      <c r="W374" s="166"/>
      <c r="X374" s="166"/>
      <c r="Y374" s="166"/>
      <c r="Z374" s="166"/>
    </row>
    <row r="375" spans="1:26" ht="21" customHeight="1">
      <c r="A375" s="166"/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</row>
    <row r="376" spans="1:26" ht="21" customHeight="1">
      <c r="A376" s="166"/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</row>
    <row r="377" spans="1:26" ht="21" customHeight="1">
      <c r="A377" s="166"/>
      <c r="B377" s="166"/>
      <c r="C377" s="166"/>
      <c r="D377" s="166"/>
      <c r="E377" s="166"/>
      <c r="F377" s="166"/>
      <c r="G377" s="166"/>
      <c r="H377" s="166"/>
      <c r="I377" s="166"/>
      <c r="J377" s="166"/>
      <c r="K377" s="166"/>
      <c r="L377" s="166"/>
      <c r="M377" s="166"/>
      <c r="N377" s="166"/>
      <c r="O377" s="166"/>
      <c r="P377" s="166"/>
      <c r="Q377" s="166"/>
      <c r="R377" s="166"/>
      <c r="S377" s="166"/>
      <c r="T377" s="166"/>
      <c r="U377" s="166"/>
      <c r="V377" s="166"/>
      <c r="W377" s="166"/>
      <c r="X377" s="166"/>
      <c r="Y377" s="166"/>
      <c r="Z377" s="166"/>
    </row>
    <row r="378" spans="1:26" ht="21" customHeight="1">
      <c r="A378" s="166"/>
      <c r="B378" s="166"/>
      <c r="C378" s="166"/>
      <c r="D378" s="166"/>
      <c r="E378" s="166"/>
      <c r="F378" s="166"/>
      <c r="G378" s="166"/>
      <c r="H378" s="166"/>
      <c r="I378" s="166"/>
      <c r="J378" s="166"/>
      <c r="K378" s="166"/>
      <c r="L378" s="166"/>
      <c r="M378" s="166"/>
      <c r="N378" s="166"/>
      <c r="O378" s="166"/>
      <c r="P378" s="166"/>
      <c r="Q378" s="166"/>
      <c r="R378" s="166"/>
      <c r="S378" s="166"/>
      <c r="T378" s="166"/>
      <c r="U378" s="166"/>
      <c r="V378" s="166"/>
      <c r="W378" s="166"/>
      <c r="X378" s="166"/>
      <c r="Y378" s="166"/>
      <c r="Z378" s="166"/>
    </row>
    <row r="379" spans="1:26" ht="21" customHeight="1">
      <c r="A379" s="166"/>
      <c r="B379" s="166"/>
      <c r="C379" s="166"/>
      <c r="D379" s="166"/>
      <c r="E379" s="166"/>
      <c r="F379" s="166"/>
      <c r="G379" s="166"/>
      <c r="H379" s="166"/>
      <c r="I379" s="166"/>
      <c r="J379" s="166"/>
      <c r="K379" s="166"/>
      <c r="L379" s="166"/>
      <c r="M379" s="166"/>
      <c r="N379" s="166"/>
      <c r="O379" s="166"/>
      <c r="P379" s="166"/>
      <c r="Q379" s="166"/>
      <c r="R379" s="166"/>
      <c r="S379" s="166"/>
      <c r="T379" s="166"/>
      <c r="U379" s="166"/>
      <c r="V379" s="166"/>
      <c r="W379" s="166"/>
      <c r="X379" s="166"/>
      <c r="Y379" s="166"/>
      <c r="Z379" s="166"/>
    </row>
    <row r="380" spans="1:26" ht="21" customHeight="1">
      <c r="A380" s="166"/>
      <c r="B380" s="166"/>
      <c r="C380" s="166"/>
      <c r="D380" s="166"/>
      <c r="E380" s="166"/>
      <c r="F380" s="166"/>
      <c r="G380" s="166"/>
      <c r="H380" s="166"/>
      <c r="I380" s="166"/>
      <c r="J380" s="166"/>
      <c r="K380" s="166"/>
      <c r="L380" s="166"/>
      <c r="M380" s="166"/>
      <c r="N380" s="166"/>
      <c r="O380" s="166"/>
      <c r="P380" s="166"/>
      <c r="Q380" s="166"/>
      <c r="R380" s="166"/>
      <c r="S380" s="166"/>
      <c r="T380" s="166"/>
      <c r="U380" s="166"/>
      <c r="V380" s="166"/>
      <c r="W380" s="166"/>
      <c r="X380" s="166"/>
      <c r="Y380" s="166"/>
      <c r="Z380" s="166"/>
    </row>
    <row r="381" spans="1:26" ht="21" customHeight="1">
      <c r="A381" s="166"/>
      <c r="B381" s="166"/>
      <c r="C381" s="166"/>
      <c r="D381" s="166"/>
      <c r="E381" s="166"/>
      <c r="F381" s="166"/>
      <c r="G381" s="166"/>
      <c r="H381" s="166"/>
      <c r="I381" s="166"/>
      <c r="J381" s="166"/>
      <c r="K381" s="166"/>
      <c r="L381" s="166"/>
      <c r="M381" s="166"/>
      <c r="N381" s="166"/>
      <c r="O381" s="166"/>
      <c r="P381" s="166"/>
      <c r="Q381" s="166"/>
      <c r="R381" s="166"/>
      <c r="S381" s="166"/>
      <c r="T381" s="166"/>
      <c r="U381" s="166"/>
      <c r="V381" s="166"/>
      <c r="W381" s="166"/>
      <c r="X381" s="166"/>
      <c r="Y381" s="166"/>
      <c r="Z381" s="166"/>
    </row>
    <row r="382" spans="1:26" ht="21" customHeight="1">
      <c r="A382" s="166"/>
      <c r="B382" s="166"/>
      <c r="C382" s="166"/>
      <c r="D382" s="166"/>
      <c r="E382" s="166"/>
      <c r="F382" s="166"/>
      <c r="G382" s="166"/>
      <c r="H382" s="166"/>
      <c r="I382" s="166"/>
      <c r="J382" s="166"/>
      <c r="K382" s="166"/>
      <c r="L382" s="166"/>
      <c r="M382" s="166"/>
      <c r="N382" s="166"/>
      <c r="O382" s="166"/>
      <c r="P382" s="166"/>
      <c r="Q382" s="166"/>
      <c r="R382" s="166"/>
      <c r="S382" s="166"/>
      <c r="T382" s="166"/>
      <c r="U382" s="166"/>
      <c r="V382" s="166"/>
      <c r="W382" s="166"/>
      <c r="X382" s="166"/>
      <c r="Y382" s="166"/>
      <c r="Z382" s="166"/>
    </row>
    <row r="383" spans="1:26" ht="21" customHeight="1">
      <c r="A383" s="166"/>
      <c r="B383" s="166"/>
      <c r="C383" s="166"/>
      <c r="D383" s="166"/>
      <c r="E383" s="166"/>
      <c r="F383" s="166"/>
      <c r="G383" s="166"/>
      <c r="H383" s="166"/>
      <c r="I383" s="166"/>
      <c r="J383" s="166"/>
      <c r="K383" s="166"/>
      <c r="L383" s="166"/>
      <c r="M383" s="166"/>
      <c r="N383" s="166"/>
      <c r="O383" s="166"/>
      <c r="P383" s="166"/>
      <c r="Q383" s="166"/>
      <c r="R383" s="166"/>
      <c r="S383" s="166"/>
      <c r="T383" s="166"/>
      <c r="U383" s="166"/>
      <c r="V383" s="166"/>
      <c r="W383" s="166"/>
      <c r="X383" s="166"/>
      <c r="Y383" s="166"/>
      <c r="Z383" s="166"/>
    </row>
    <row r="384" spans="1:26" ht="21" customHeight="1">
      <c r="A384" s="166"/>
      <c r="B384" s="166"/>
      <c r="C384" s="166"/>
      <c r="D384" s="166"/>
      <c r="E384" s="166"/>
      <c r="F384" s="166"/>
      <c r="G384" s="166"/>
      <c r="H384" s="166"/>
      <c r="I384" s="166"/>
      <c r="J384" s="166"/>
      <c r="K384" s="166"/>
      <c r="L384" s="166"/>
      <c r="M384" s="166"/>
      <c r="N384" s="166"/>
      <c r="O384" s="166"/>
      <c r="P384" s="166"/>
      <c r="Q384" s="166"/>
      <c r="R384" s="166"/>
      <c r="S384" s="166"/>
      <c r="T384" s="166"/>
      <c r="U384" s="166"/>
      <c r="V384" s="166"/>
      <c r="W384" s="166"/>
      <c r="X384" s="166"/>
      <c r="Y384" s="166"/>
      <c r="Z384" s="166"/>
    </row>
    <row r="385" spans="1:26" ht="21" customHeight="1">
      <c r="A385" s="166"/>
      <c r="B385" s="166"/>
      <c r="C385" s="166"/>
      <c r="D385" s="166"/>
      <c r="E385" s="166"/>
      <c r="F385" s="166"/>
      <c r="G385" s="166"/>
      <c r="H385" s="166"/>
      <c r="I385" s="166"/>
      <c r="J385" s="166"/>
      <c r="K385" s="166"/>
      <c r="L385" s="166"/>
      <c r="M385" s="166"/>
      <c r="N385" s="166"/>
      <c r="O385" s="166"/>
      <c r="P385" s="166"/>
      <c r="Q385" s="166"/>
      <c r="R385" s="166"/>
      <c r="S385" s="166"/>
      <c r="T385" s="166"/>
      <c r="U385" s="166"/>
      <c r="V385" s="166"/>
      <c r="W385" s="166"/>
      <c r="X385" s="166"/>
      <c r="Y385" s="166"/>
      <c r="Z385" s="166"/>
    </row>
    <row r="386" spans="1:26" ht="21" customHeight="1">
      <c r="A386" s="166"/>
      <c r="B386" s="166"/>
      <c r="C386" s="166"/>
      <c r="D386" s="166"/>
      <c r="E386" s="166"/>
      <c r="F386" s="166"/>
      <c r="G386" s="166"/>
      <c r="H386" s="166"/>
      <c r="I386" s="166"/>
      <c r="J386" s="166"/>
      <c r="K386" s="166"/>
      <c r="L386" s="166"/>
      <c r="M386" s="166"/>
      <c r="N386" s="166"/>
      <c r="O386" s="166"/>
      <c r="P386" s="166"/>
      <c r="Q386" s="166"/>
      <c r="R386" s="166"/>
      <c r="S386" s="166"/>
      <c r="T386" s="166"/>
      <c r="U386" s="166"/>
      <c r="V386" s="166"/>
      <c r="W386" s="166"/>
      <c r="X386" s="166"/>
      <c r="Y386" s="166"/>
      <c r="Z386" s="166"/>
    </row>
    <row r="387" spans="1:26" ht="21" customHeight="1">
      <c r="A387" s="166"/>
      <c r="B387" s="166"/>
      <c r="C387" s="166"/>
      <c r="D387" s="166"/>
      <c r="E387" s="166"/>
      <c r="F387" s="166"/>
      <c r="G387" s="166"/>
      <c r="H387" s="166"/>
      <c r="I387" s="166"/>
      <c r="J387" s="166"/>
      <c r="K387" s="166"/>
      <c r="L387" s="166"/>
      <c r="M387" s="166"/>
      <c r="N387" s="166"/>
      <c r="O387" s="166"/>
      <c r="P387" s="166"/>
      <c r="Q387" s="166"/>
      <c r="R387" s="166"/>
      <c r="S387" s="166"/>
      <c r="T387" s="166"/>
      <c r="U387" s="166"/>
      <c r="V387" s="166"/>
      <c r="W387" s="166"/>
      <c r="X387" s="166"/>
      <c r="Y387" s="166"/>
      <c r="Z387" s="166"/>
    </row>
    <row r="388" spans="1:26" ht="21" customHeight="1">
      <c r="A388" s="166"/>
      <c r="B388" s="166"/>
      <c r="C388" s="166"/>
      <c r="D388" s="166"/>
      <c r="E388" s="166"/>
      <c r="F388" s="166"/>
      <c r="G388" s="166"/>
      <c r="H388" s="166"/>
      <c r="I388" s="166"/>
      <c r="J388" s="166"/>
      <c r="K388" s="166"/>
      <c r="L388" s="166"/>
      <c r="M388" s="166"/>
      <c r="N388" s="166"/>
      <c r="O388" s="166"/>
      <c r="P388" s="166"/>
      <c r="Q388" s="166"/>
      <c r="R388" s="166"/>
      <c r="S388" s="166"/>
      <c r="T388" s="166"/>
      <c r="U388" s="166"/>
      <c r="V388" s="166"/>
      <c r="W388" s="166"/>
      <c r="X388" s="166"/>
      <c r="Y388" s="166"/>
      <c r="Z388" s="166"/>
    </row>
    <row r="389" spans="1:26" ht="21" customHeight="1">
      <c r="A389" s="166"/>
      <c r="B389" s="166"/>
      <c r="C389" s="166"/>
      <c r="D389" s="166"/>
      <c r="E389" s="166"/>
      <c r="F389" s="166"/>
      <c r="G389" s="166"/>
      <c r="H389" s="166"/>
      <c r="I389" s="166"/>
      <c r="J389" s="166"/>
      <c r="K389" s="166"/>
      <c r="L389" s="166"/>
      <c r="M389" s="166"/>
      <c r="N389" s="166"/>
      <c r="O389" s="166"/>
      <c r="P389" s="166"/>
      <c r="Q389" s="166"/>
      <c r="R389" s="166"/>
      <c r="S389" s="166"/>
      <c r="T389" s="166"/>
      <c r="U389" s="166"/>
      <c r="V389" s="166"/>
      <c r="W389" s="166"/>
      <c r="X389" s="166"/>
      <c r="Y389" s="166"/>
      <c r="Z389" s="166"/>
    </row>
    <row r="390" spans="1:26" ht="21" customHeight="1">
      <c r="A390" s="166"/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66"/>
      <c r="M390" s="166"/>
      <c r="N390" s="166"/>
      <c r="O390" s="166"/>
      <c r="P390" s="166"/>
      <c r="Q390" s="166"/>
      <c r="R390" s="166"/>
      <c r="S390" s="166"/>
      <c r="T390" s="166"/>
      <c r="U390" s="166"/>
      <c r="V390" s="166"/>
      <c r="W390" s="166"/>
      <c r="X390" s="166"/>
      <c r="Y390" s="166"/>
      <c r="Z390" s="166"/>
    </row>
    <row r="391" spans="1:26" ht="21" customHeight="1">
      <c r="A391" s="166"/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66"/>
      <c r="M391" s="166"/>
      <c r="N391" s="166"/>
      <c r="O391" s="166"/>
      <c r="P391" s="166"/>
      <c r="Q391" s="166"/>
      <c r="R391" s="166"/>
      <c r="S391" s="166"/>
      <c r="T391" s="166"/>
      <c r="U391" s="166"/>
      <c r="V391" s="166"/>
      <c r="W391" s="166"/>
      <c r="X391" s="166"/>
      <c r="Y391" s="166"/>
      <c r="Z391" s="166"/>
    </row>
    <row r="392" spans="1:26" ht="21" customHeight="1">
      <c r="A392" s="166"/>
      <c r="B392" s="166"/>
      <c r="C392" s="166"/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</row>
    <row r="393" spans="1:26" ht="21" customHeight="1">
      <c r="A393" s="166"/>
      <c r="B393" s="166"/>
      <c r="C393" s="166"/>
      <c r="D393" s="166"/>
      <c r="E393" s="166"/>
      <c r="F393" s="166"/>
      <c r="G393" s="166"/>
      <c r="H393" s="166"/>
      <c r="I393" s="166"/>
      <c r="J393" s="166"/>
      <c r="K393" s="166"/>
      <c r="L393" s="166"/>
      <c r="M393" s="166"/>
      <c r="N393" s="166"/>
      <c r="O393" s="166"/>
      <c r="P393" s="166"/>
      <c r="Q393" s="166"/>
      <c r="R393" s="166"/>
      <c r="S393" s="166"/>
      <c r="T393" s="166"/>
      <c r="U393" s="166"/>
      <c r="V393" s="166"/>
      <c r="W393" s="166"/>
      <c r="X393" s="166"/>
      <c r="Y393" s="166"/>
      <c r="Z393" s="166"/>
    </row>
    <row r="394" spans="1:26" ht="21" customHeight="1">
      <c r="A394" s="166"/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</row>
    <row r="395" spans="1:26" ht="21" customHeight="1">
      <c r="A395" s="166"/>
      <c r="B395" s="166"/>
      <c r="C395" s="166"/>
      <c r="D395" s="166"/>
      <c r="E395" s="166"/>
      <c r="F395" s="166"/>
      <c r="G395" s="166"/>
      <c r="H395" s="166"/>
      <c r="I395" s="166"/>
      <c r="J395" s="166"/>
      <c r="K395" s="166"/>
      <c r="L395" s="166"/>
      <c r="M395" s="166"/>
      <c r="N395" s="166"/>
      <c r="O395" s="166"/>
      <c r="P395" s="166"/>
      <c r="Q395" s="166"/>
      <c r="R395" s="166"/>
      <c r="S395" s="166"/>
      <c r="T395" s="166"/>
      <c r="U395" s="166"/>
      <c r="V395" s="166"/>
      <c r="W395" s="166"/>
      <c r="X395" s="166"/>
      <c r="Y395" s="166"/>
      <c r="Z395" s="166"/>
    </row>
    <row r="396" spans="1:26" ht="21" customHeight="1">
      <c r="A396" s="166"/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</row>
    <row r="397" spans="1:26" ht="21" customHeight="1">
      <c r="A397" s="166"/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</row>
    <row r="398" spans="1:26" ht="21" customHeight="1">
      <c r="A398" s="166"/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</row>
    <row r="399" spans="1:26" ht="21" customHeight="1">
      <c r="A399" s="166"/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</row>
    <row r="400" spans="1:26" ht="21" customHeight="1">
      <c r="A400" s="166"/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</row>
    <row r="401" spans="1:26" ht="21" customHeight="1">
      <c r="A401" s="166"/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</row>
    <row r="402" spans="1:26" ht="21" customHeight="1">
      <c r="A402" s="166"/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</row>
    <row r="403" spans="1:26" ht="21" customHeight="1">
      <c r="A403" s="166"/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</row>
    <row r="404" spans="1:26" ht="21" customHeight="1">
      <c r="A404" s="166"/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</row>
    <row r="405" spans="1:26" ht="21" customHeight="1">
      <c r="A405" s="166"/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</row>
    <row r="406" spans="1:26" ht="21" customHeight="1">
      <c r="A406" s="166"/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</row>
    <row r="407" spans="1:26" ht="21" customHeight="1">
      <c r="A407" s="166"/>
      <c r="B407" s="166"/>
      <c r="C407" s="166"/>
      <c r="D407" s="166"/>
      <c r="E407" s="166"/>
      <c r="F407" s="166"/>
      <c r="G407" s="166"/>
      <c r="H407" s="166"/>
      <c r="I407" s="166"/>
      <c r="J407" s="166"/>
      <c r="K407" s="166"/>
      <c r="L407" s="166"/>
      <c r="M407" s="166"/>
      <c r="N407" s="166"/>
      <c r="O407" s="166"/>
      <c r="P407" s="166"/>
      <c r="Q407" s="166"/>
      <c r="R407" s="166"/>
      <c r="S407" s="166"/>
      <c r="T407" s="166"/>
      <c r="U407" s="166"/>
      <c r="V407" s="166"/>
      <c r="W407" s="166"/>
      <c r="X407" s="166"/>
      <c r="Y407" s="166"/>
      <c r="Z407" s="166"/>
    </row>
    <row r="408" spans="1:26" ht="21" customHeight="1">
      <c r="A408" s="166"/>
      <c r="B408" s="166"/>
      <c r="C408" s="166"/>
      <c r="D408" s="166"/>
      <c r="E408" s="166"/>
      <c r="F408" s="166"/>
      <c r="G408" s="166"/>
      <c r="H408" s="166"/>
      <c r="I408" s="166"/>
      <c r="J408" s="166"/>
      <c r="K408" s="166"/>
      <c r="L408" s="166"/>
      <c r="M408" s="166"/>
      <c r="N408" s="166"/>
      <c r="O408" s="166"/>
      <c r="P408" s="166"/>
      <c r="Q408" s="166"/>
      <c r="R408" s="166"/>
      <c r="S408" s="166"/>
      <c r="T408" s="166"/>
      <c r="U408" s="166"/>
      <c r="V408" s="166"/>
      <c r="W408" s="166"/>
      <c r="X408" s="166"/>
      <c r="Y408" s="166"/>
      <c r="Z408" s="166"/>
    </row>
    <row r="409" spans="1:26" ht="21" customHeight="1">
      <c r="A409" s="166"/>
      <c r="B409" s="166"/>
      <c r="C409" s="166"/>
      <c r="D409" s="166"/>
      <c r="E409" s="166"/>
      <c r="F409" s="166"/>
      <c r="G409" s="166"/>
      <c r="H409" s="166"/>
      <c r="I409" s="166"/>
      <c r="J409" s="166"/>
      <c r="K409" s="166"/>
      <c r="L409" s="166"/>
      <c r="M409" s="166"/>
      <c r="N409" s="166"/>
      <c r="O409" s="166"/>
      <c r="P409" s="166"/>
      <c r="Q409" s="166"/>
      <c r="R409" s="166"/>
      <c r="S409" s="166"/>
      <c r="T409" s="166"/>
      <c r="U409" s="166"/>
      <c r="V409" s="166"/>
      <c r="W409" s="166"/>
      <c r="X409" s="166"/>
      <c r="Y409" s="166"/>
      <c r="Z409" s="166"/>
    </row>
    <row r="410" spans="1:26" ht="21" customHeight="1">
      <c r="A410" s="166"/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</row>
    <row r="411" spans="1:26" ht="21" customHeight="1">
      <c r="A411" s="166"/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</row>
    <row r="412" spans="1:26" ht="21" customHeight="1">
      <c r="A412" s="166"/>
      <c r="B412" s="166"/>
      <c r="C412" s="166"/>
      <c r="D412" s="166"/>
      <c r="E412" s="166"/>
      <c r="F412" s="166"/>
      <c r="G412" s="166"/>
      <c r="H412" s="166"/>
      <c r="I412" s="166"/>
      <c r="J412" s="166"/>
      <c r="K412" s="166"/>
      <c r="L412" s="166"/>
      <c r="M412" s="166"/>
      <c r="N412" s="166"/>
      <c r="O412" s="166"/>
      <c r="P412" s="166"/>
      <c r="Q412" s="166"/>
      <c r="R412" s="166"/>
      <c r="S412" s="166"/>
      <c r="T412" s="166"/>
      <c r="U412" s="166"/>
      <c r="V412" s="166"/>
      <c r="W412" s="166"/>
      <c r="X412" s="166"/>
      <c r="Y412" s="166"/>
      <c r="Z412" s="166"/>
    </row>
    <row r="413" spans="1:26" ht="21" customHeight="1">
      <c r="A413" s="166"/>
      <c r="B413" s="166"/>
      <c r="C413" s="166"/>
      <c r="D413" s="166"/>
      <c r="E413" s="166"/>
      <c r="F413" s="166"/>
      <c r="G413" s="166"/>
      <c r="H413" s="166"/>
      <c r="I413" s="166"/>
      <c r="J413" s="166"/>
      <c r="K413" s="166"/>
      <c r="L413" s="166"/>
      <c r="M413" s="166"/>
      <c r="N413" s="166"/>
      <c r="O413" s="166"/>
      <c r="P413" s="166"/>
      <c r="Q413" s="166"/>
      <c r="R413" s="166"/>
      <c r="S413" s="166"/>
      <c r="T413" s="166"/>
      <c r="U413" s="166"/>
      <c r="V413" s="166"/>
      <c r="W413" s="166"/>
      <c r="X413" s="166"/>
      <c r="Y413" s="166"/>
      <c r="Z413" s="166"/>
    </row>
    <row r="414" spans="1:26" ht="21" customHeight="1">
      <c r="A414" s="166"/>
      <c r="B414" s="166"/>
      <c r="C414" s="166"/>
      <c r="D414" s="166"/>
      <c r="E414" s="166"/>
      <c r="F414" s="166"/>
      <c r="G414" s="166"/>
      <c r="H414" s="166"/>
      <c r="I414" s="166"/>
      <c r="J414" s="166"/>
      <c r="K414" s="166"/>
      <c r="L414" s="166"/>
      <c r="M414" s="166"/>
      <c r="N414" s="166"/>
      <c r="O414" s="166"/>
      <c r="P414" s="166"/>
      <c r="Q414" s="166"/>
      <c r="R414" s="166"/>
      <c r="S414" s="166"/>
      <c r="T414" s="166"/>
      <c r="U414" s="166"/>
      <c r="V414" s="166"/>
      <c r="W414" s="166"/>
      <c r="X414" s="166"/>
      <c r="Y414" s="166"/>
      <c r="Z414" s="166"/>
    </row>
    <row r="415" spans="1:26" ht="21" customHeight="1">
      <c r="A415" s="166"/>
      <c r="B415" s="166"/>
      <c r="C415" s="166"/>
      <c r="D415" s="166"/>
      <c r="E415" s="166"/>
      <c r="F415" s="166"/>
      <c r="G415" s="166"/>
      <c r="H415" s="166"/>
      <c r="I415" s="166"/>
      <c r="J415" s="166"/>
      <c r="K415" s="166"/>
      <c r="L415" s="166"/>
      <c r="M415" s="166"/>
      <c r="N415" s="166"/>
      <c r="O415" s="166"/>
      <c r="P415" s="166"/>
      <c r="Q415" s="166"/>
      <c r="R415" s="166"/>
      <c r="S415" s="166"/>
      <c r="T415" s="166"/>
      <c r="U415" s="166"/>
      <c r="V415" s="166"/>
      <c r="W415" s="166"/>
      <c r="X415" s="166"/>
      <c r="Y415" s="166"/>
      <c r="Z415" s="166"/>
    </row>
    <row r="416" spans="1:26" ht="21" customHeight="1">
      <c r="A416" s="166"/>
      <c r="B416" s="166"/>
      <c r="C416" s="166"/>
      <c r="D416" s="166"/>
      <c r="E416" s="166"/>
      <c r="F416" s="166"/>
      <c r="G416" s="166"/>
      <c r="H416" s="166"/>
      <c r="I416" s="166"/>
      <c r="J416" s="166"/>
      <c r="K416" s="166"/>
      <c r="L416" s="166"/>
      <c r="M416" s="166"/>
      <c r="N416" s="166"/>
      <c r="O416" s="166"/>
      <c r="P416" s="166"/>
      <c r="Q416" s="166"/>
      <c r="R416" s="166"/>
      <c r="S416" s="166"/>
      <c r="T416" s="166"/>
      <c r="U416" s="166"/>
      <c r="V416" s="166"/>
      <c r="W416" s="166"/>
      <c r="X416" s="166"/>
      <c r="Y416" s="166"/>
      <c r="Z416" s="166"/>
    </row>
    <row r="417" spans="1:26" ht="21" customHeight="1">
      <c r="A417" s="166"/>
      <c r="B417" s="166"/>
      <c r="C417" s="166"/>
      <c r="D417" s="166"/>
      <c r="E417" s="166"/>
      <c r="F417" s="166"/>
      <c r="G417" s="166"/>
      <c r="H417" s="166"/>
      <c r="I417" s="166"/>
      <c r="J417" s="166"/>
      <c r="K417" s="166"/>
      <c r="L417" s="166"/>
      <c r="M417" s="166"/>
      <c r="N417" s="166"/>
      <c r="O417" s="166"/>
      <c r="P417" s="166"/>
      <c r="Q417" s="166"/>
      <c r="R417" s="166"/>
      <c r="S417" s="166"/>
      <c r="T417" s="166"/>
      <c r="U417" s="166"/>
      <c r="V417" s="166"/>
      <c r="W417" s="166"/>
      <c r="X417" s="166"/>
      <c r="Y417" s="166"/>
      <c r="Z417" s="166"/>
    </row>
    <row r="418" spans="1:26" ht="21" customHeight="1">
      <c r="A418" s="166"/>
      <c r="B418" s="166"/>
      <c r="C418" s="166"/>
      <c r="D418" s="166"/>
      <c r="E418" s="166"/>
      <c r="F418" s="166"/>
      <c r="G418" s="166"/>
      <c r="H418" s="166"/>
      <c r="I418" s="166"/>
      <c r="J418" s="166"/>
      <c r="K418" s="166"/>
      <c r="L418" s="166"/>
      <c r="M418" s="166"/>
      <c r="N418" s="166"/>
      <c r="O418" s="166"/>
      <c r="P418" s="166"/>
      <c r="Q418" s="166"/>
      <c r="R418" s="166"/>
      <c r="S418" s="166"/>
      <c r="T418" s="166"/>
      <c r="U418" s="166"/>
      <c r="V418" s="166"/>
      <c r="W418" s="166"/>
      <c r="X418" s="166"/>
      <c r="Y418" s="166"/>
      <c r="Z418" s="166"/>
    </row>
    <row r="419" spans="1:26" ht="21" customHeight="1">
      <c r="A419" s="166"/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</row>
    <row r="420" spans="1:26" ht="21" customHeight="1">
      <c r="A420" s="166"/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</row>
    <row r="421" spans="1:26" ht="21" customHeight="1">
      <c r="A421" s="166"/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</row>
    <row r="422" spans="1:26" ht="21" customHeight="1">
      <c r="A422" s="166"/>
      <c r="B422" s="166"/>
      <c r="C422" s="166"/>
      <c r="D422" s="166"/>
      <c r="E422" s="166"/>
      <c r="F422" s="166"/>
      <c r="G422" s="166"/>
      <c r="H422" s="166"/>
      <c r="I422" s="166"/>
      <c r="J422" s="166"/>
      <c r="K422" s="166"/>
      <c r="L422" s="166"/>
      <c r="M422" s="166"/>
      <c r="N422" s="166"/>
      <c r="O422" s="166"/>
      <c r="P422" s="166"/>
      <c r="Q422" s="166"/>
      <c r="R422" s="166"/>
      <c r="S422" s="166"/>
      <c r="T422" s="166"/>
      <c r="U422" s="166"/>
      <c r="V422" s="166"/>
      <c r="W422" s="166"/>
      <c r="X422" s="166"/>
      <c r="Y422" s="166"/>
      <c r="Z422" s="166"/>
    </row>
    <row r="423" spans="1:26" ht="21" customHeight="1">
      <c r="A423" s="166"/>
      <c r="B423" s="166"/>
      <c r="C423" s="166"/>
      <c r="D423" s="166"/>
      <c r="E423" s="166"/>
      <c r="F423" s="166"/>
      <c r="G423" s="166"/>
      <c r="H423" s="166"/>
      <c r="I423" s="166"/>
      <c r="J423" s="166"/>
      <c r="K423" s="166"/>
      <c r="L423" s="166"/>
      <c r="M423" s="166"/>
      <c r="N423" s="166"/>
      <c r="O423" s="166"/>
      <c r="P423" s="166"/>
      <c r="Q423" s="166"/>
      <c r="R423" s="166"/>
      <c r="S423" s="166"/>
      <c r="T423" s="166"/>
      <c r="U423" s="166"/>
      <c r="V423" s="166"/>
      <c r="W423" s="166"/>
      <c r="X423" s="166"/>
      <c r="Y423" s="166"/>
      <c r="Z423" s="166"/>
    </row>
    <row r="424" spans="1:26" ht="21" customHeight="1">
      <c r="A424" s="166"/>
      <c r="B424" s="166"/>
      <c r="C424" s="166"/>
      <c r="D424" s="166"/>
      <c r="E424" s="166"/>
      <c r="F424" s="166"/>
      <c r="G424" s="166"/>
      <c r="H424" s="166"/>
      <c r="I424" s="166"/>
      <c r="J424" s="166"/>
      <c r="K424" s="166"/>
      <c r="L424" s="166"/>
      <c r="M424" s="166"/>
      <c r="N424" s="166"/>
      <c r="O424" s="166"/>
      <c r="P424" s="166"/>
      <c r="Q424" s="166"/>
      <c r="R424" s="166"/>
      <c r="S424" s="166"/>
      <c r="T424" s="166"/>
      <c r="U424" s="166"/>
      <c r="V424" s="166"/>
      <c r="W424" s="166"/>
      <c r="X424" s="166"/>
      <c r="Y424" s="166"/>
      <c r="Z424" s="166"/>
    </row>
    <row r="425" spans="1:26" ht="21" customHeight="1">
      <c r="A425" s="166"/>
      <c r="B425" s="166"/>
      <c r="C425" s="166"/>
      <c r="D425" s="166"/>
      <c r="E425" s="166"/>
      <c r="F425" s="166"/>
      <c r="G425" s="166"/>
      <c r="H425" s="166"/>
      <c r="I425" s="166"/>
      <c r="J425" s="166"/>
      <c r="K425" s="166"/>
      <c r="L425" s="166"/>
      <c r="M425" s="166"/>
      <c r="N425" s="166"/>
      <c r="O425" s="166"/>
      <c r="P425" s="166"/>
      <c r="Q425" s="166"/>
      <c r="R425" s="166"/>
      <c r="S425" s="166"/>
      <c r="T425" s="166"/>
      <c r="U425" s="166"/>
      <c r="V425" s="166"/>
      <c r="W425" s="166"/>
      <c r="X425" s="166"/>
      <c r="Y425" s="166"/>
      <c r="Z425" s="166"/>
    </row>
    <row r="426" spans="1:26" ht="21" customHeight="1">
      <c r="A426" s="166"/>
      <c r="B426" s="166"/>
      <c r="C426" s="166"/>
      <c r="D426" s="166"/>
      <c r="E426" s="166"/>
      <c r="F426" s="166"/>
      <c r="G426" s="166"/>
      <c r="H426" s="166"/>
      <c r="I426" s="166"/>
      <c r="J426" s="166"/>
      <c r="K426" s="166"/>
      <c r="L426" s="166"/>
      <c r="M426" s="166"/>
      <c r="N426" s="166"/>
      <c r="O426" s="166"/>
      <c r="P426" s="166"/>
      <c r="Q426" s="166"/>
      <c r="R426" s="166"/>
      <c r="S426" s="166"/>
      <c r="T426" s="166"/>
      <c r="U426" s="166"/>
      <c r="V426" s="166"/>
      <c r="W426" s="166"/>
      <c r="X426" s="166"/>
      <c r="Y426" s="166"/>
      <c r="Z426" s="166"/>
    </row>
    <row r="427" spans="1:26" ht="21" customHeight="1">
      <c r="A427" s="166"/>
      <c r="B427" s="166"/>
      <c r="C427" s="166"/>
      <c r="D427" s="166"/>
      <c r="E427" s="166"/>
      <c r="F427" s="166"/>
      <c r="G427" s="166"/>
      <c r="H427" s="166"/>
      <c r="I427" s="166"/>
      <c r="J427" s="166"/>
      <c r="K427" s="166"/>
      <c r="L427" s="166"/>
      <c r="M427" s="166"/>
      <c r="N427" s="166"/>
      <c r="O427" s="166"/>
      <c r="P427" s="166"/>
      <c r="Q427" s="166"/>
      <c r="R427" s="166"/>
      <c r="S427" s="166"/>
      <c r="T427" s="166"/>
      <c r="U427" s="166"/>
      <c r="V427" s="166"/>
      <c r="W427" s="166"/>
      <c r="X427" s="166"/>
      <c r="Y427" s="166"/>
      <c r="Z427" s="166"/>
    </row>
    <row r="428" spans="1:26" ht="21" customHeight="1">
      <c r="A428" s="166"/>
      <c r="B428" s="166"/>
      <c r="C428" s="166"/>
      <c r="D428" s="166"/>
      <c r="E428" s="166"/>
      <c r="F428" s="166"/>
      <c r="G428" s="166"/>
      <c r="H428" s="166"/>
      <c r="I428" s="166"/>
      <c r="J428" s="166"/>
      <c r="K428" s="166"/>
      <c r="L428" s="166"/>
      <c r="M428" s="166"/>
      <c r="N428" s="166"/>
      <c r="O428" s="166"/>
      <c r="P428" s="166"/>
      <c r="Q428" s="166"/>
      <c r="R428" s="166"/>
      <c r="S428" s="166"/>
      <c r="T428" s="166"/>
      <c r="U428" s="166"/>
      <c r="V428" s="166"/>
      <c r="W428" s="166"/>
      <c r="X428" s="166"/>
      <c r="Y428" s="166"/>
      <c r="Z428" s="166"/>
    </row>
    <row r="429" spans="1:26" ht="21" customHeight="1">
      <c r="A429" s="166"/>
      <c r="B429" s="166"/>
      <c r="C429" s="166"/>
      <c r="D429" s="166"/>
      <c r="E429" s="166"/>
      <c r="F429" s="166"/>
      <c r="G429" s="166"/>
      <c r="H429" s="166"/>
      <c r="I429" s="166"/>
      <c r="J429" s="166"/>
      <c r="K429" s="166"/>
      <c r="L429" s="166"/>
      <c r="M429" s="166"/>
      <c r="N429" s="166"/>
      <c r="O429" s="166"/>
      <c r="P429" s="166"/>
      <c r="Q429" s="166"/>
      <c r="R429" s="166"/>
      <c r="S429" s="166"/>
      <c r="T429" s="166"/>
      <c r="U429" s="166"/>
      <c r="V429" s="166"/>
      <c r="W429" s="166"/>
      <c r="X429" s="166"/>
      <c r="Y429" s="166"/>
      <c r="Z429" s="166"/>
    </row>
    <row r="430" spans="1:26" ht="21" customHeight="1">
      <c r="A430" s="166"/>
      <c r="B430" s="166"/>
      <c r="C430" s="166"/>
      <c r="D430" s="166"/>
      <c r="E430" s="166"/>
      <c r="F430" s="166"/>
      <c r="G430" s="166"/>
      <c r="H430" s="166"/>
      <c r="I430" s="166"/>
      <c r="J430" s="166"/>
      <c r="K430" s="166"/>
      <c r="L430" s="166"/>
      <c r="M430" s="166"/>
      <c r="N430" s="166"/>
      <c r="O430" s="166"/>
      <c r="P430" s="166"/>
      <c r="Q430" s="166"/>
      <c r="R430" s="166"/>
      <c r="S430" s="166"/>
      <c r="T430" s="166"/>
      <c r="U430" s="166"/>
      <c r="V430" s="166"/>
      <c r="W430" s="166"/>
      <c r="X430" s="166"/>
      <c r="Y430" s="166"/>
      <c r="Z430" s="166"/>
    </row>
    <row r="431" spans="1:26" ht="21" customHeight="1">
      <c r="A431" s="166"/>
      <c r="B431" s="166"/>
      <c r="C431" s="166"/>
      <c r="D431" s="166"/>
      <c r="E431" s="166"/>
      <c r="F431" s="166"/>
      <c r="G431" s="166"/>
      <c r="H431" s="166"/>
      <c r="I431" s="166"/>
      <c r="J431" s="166"/>
      <c r="K431" s="166"/>
      <c r="L431" s="166"/>
      <c r="M431" s="166"/>
      <c r="N431" s="166"/>
      <c r="O431" s="166"/>
      <c r="P431" s="166"/>
      <c r="Q431" s="166"/>
      <c r="R431" s="166"/>
      <c r="S431" s="166"/>
      <c r="T431" s="166"/>
      <c r="U431" s="166"/>
      <c r="V431" s="166"/>
      <c r="W431" s="166"/>
      <c r="X431" s="166"/>
      <c r="Y431" s="166"/>
      <c r="Z431" s="166"/>
    </row>
    <row r="432" spans="1:26" ht="21" customHeight="1">
      <c r="A432" s="166"/>
      <c r="B432" s="166"/>
      <c r="C432" s="166"/>
      <c r="D432" s="166"/>
      <c r="E432" s="166"/>
      <c r="F432" s="166"/>
      <c r="G432" s="166"/>
      <c r="H432" s="166"/>
      <c r="I432" s="166"/>
      <c r="J432" s="166"/>
      <c r="K432" s="166"/>
      <c r="L432" s="166"/>
      <c r="M432" s="166"/>
      <c r="N432" s="166"/>
      <c r="O432" s="166"/>
      <c r="P432" s="166"/>
      <c r="Q432" s="166"/>
      <c r="R432" s="166"/>
      <c r="S432" s="166"/>
      <c r="T432" s="166"/>
      <c r="U432" s="166"/>
      <c r="V432" s="166"/>
      <c r="W432" s="166"/>
      <c r="X432" s="166"/>
      <c r="Y432" s="166"/>
      <c r="Z432" s="166"/>
    </row>
    <row r="433" spans="1:26" ht="21" customHeight="1">
      <c r="A433" s="166"/>
      <c r="B433" s="166"/>
      <c r="C433" s="166"/>
      <c r="D433" s="166"/>
      <c r="E433" s="166"/>
      <c r="F433" s="166"/>
      <c r="G433" s="166"/>
      <c r="H433" s="166"/>
      <c r="I433" s="166"/>
      <c r="J433" s="166"/>
      <c r="K433" s="166"/>
      <c r="L433" s="166"/>
      <c r="M433" s="166"/>
      <c r="N433" s="166"/>
      <c r="O433" s="166"/>
      <c r="P433" s="166"/>
      <c r="Q433" s="166"/>
      <c r="R433" s="166"/>
      <c r="S433" s="166"/>
      <c r="T433" s="166"/>
      <c r="U433" s="166"/>
      <c r="V433" s="166"/>
      <c r="W433" s="166"/>
      <c r="X433" s="166"/>
      <c r="Y433" s="166"/>
      <c r="Z433" s="166"/>
    </row>
    <row r="434" spans="1:26" ht="21" customHeight="1">
      <c r="A434" s="166"/>
      <c r="B434" s="166"/>
      <c r="C434" s="166"/>
      <c r="D434" s="166"/>
      <c r="E434" s="166"/>
      <c r="F434" s="166"/>
      <c r="G434" s="166"/>
      <c r="H434" s="166"/>
      <c r="I434" s="166"/>
      <c r="J434" s="166"/>
      <c r="K434" s="166"/>
      <c r="L434" s="166"/>
      <c r="M434" s="166"/>
      <c r="N434" s="166"/>
      <c r="O434" s="166"/>
      <c r="P434" s="166"/>
      <c r="Q434" s="166"/>
      <c r="R434" s="166"/>
      <c r="S434" s="166"/>
      <c r="T434" s="166"/>
      <c r="U434" s="166"/>
      <c r="V434" s="166"/>
      <c r="W434" s="166"/>
      <c r="X434" s="166"/>
      <c r="Y434" s="166"/>
      <c r="Z434" s="166"/>
    </row>
    <row r="435" spans="1:26" ht="21" customHeight="1">
      <c r="A435" s="166"/>
      <c r="B435" s="166"/>
      <c r="C435" s="166"/>
      <c r="D435" s="166"/>
      <c r="E435" s="166"/>
      <c r="F435" s="166"/>
      <c r="G435" s="166"/>
      <c r="H435" s="166"/>
      <c r="I435" s="166"/>
      <c r="J435" s="166"/>
      <c r="K435" s="166"/>
      <c r="L435" s="166"/>
      <c r="M435" s="166"/>
      <c r="N435" s="166"/>
      <c r="O435" s="166"/>
      <c r="P435" s="166"/>
      <c r="Q435" s="166"/>
      <c r="R435" s="166"/>
      <c r="S435" s="166"/>
      <c r="T435" s="166"/>
      <c r="U435" s="166"/>
      <c r="V435" s="166"/>
      <c r="W435" s="166"/>
      <c r="X435" s="166"/>
      <c r="Y435" s="166"/>
      <c r="Z435" s="166"/>
    </row>
    <row r="436" spans="1:26" ht="21" customHeight="1">
      <c r="A436" s="166"/>
      <c r="B436" s="166"/>
      <c r="C436" s="166"/>
      <c r="D436" s="166"/>
      <c r="E436" s="166"/>
      <c r="F436" s="166"/>
      <c r="G436" s="166"/>
      <c r="H436" s="166"/>
      <c r="I436" s="166"/>
      <c r="J436" s="166"/>
      <c r="K436" s="166"/>
      <c r="L436" s="166"/>
      <c r="M436" s="166"/>
      <c r="N436" s="166"/>
      <c r="O436" s="166"/>
      <c r="P436" s="166"/>
      <c r="Q436" s="166"/>
      <c r="R436" s="166"/>
      <c r="S436" s="166"/>
      <c r="T436" s="166"/>
      <c r="U436" s="166"/>
      <c r="V436" s="166"/>
      <c r="W436" s="166"/>
      <c r="X436" s="166"/>
      <c r="Y436" s="166"/>
      <c r="Z436" s="166"/>
    </row>
    <row r="437" spans="1:26" ht="21" customHeight="1">
      <c r="A437" s="166"/>
      <c r="B437" s="166"/>
      <c r="C437" s="166"/>
      <c r="D437" s="166"/>
      <c r="E437" s="166"/>
      <c r="F437" s="166"/>
      <c r="G437" s="166"/>
      <c r="H437" s="166"/>
      <c r="I437" s="166"/>
      <c r="J437" s="166"/>
      <c r="K437" s="166"/>
      <c r="L437" s="166"/>
      <c r="M437" s="166"/>
      <c r="N437" s="166"/>
      <c r="O437" s="166"/>
      <c r="P437" s="166"/>
      <c r="Q437" s="166"/>
      <c r="R437" s="166"/>
      <c r="S437" s="166"/>
      <c r="T437" s="166"/>
      <c r="U437" s="166"/>
      <c r="V437" s="166"/>
      <c r="W437" s="166"/>
      <c r="X437" s="166"/>
      <c r="Y437" s="166"/>
      <c r="Z437" s="166"/>
    </row>
    <row r="438" spans="1:26" ht="21" customHeight="1">
      <c r="A438" s="166"/>
      <c r="B438" s="166"/>
      <c r="C438" s="166"/>
      <c r="D438" s="166"/>
      <c r="E438" s="166"/>
      <c r="F438" s="166"/>
      <c r="G438" s="166"/>
      <c r="H438" s="166"/>
      <c r="I438" s="166"/>
      <c r="J438" s="166"/>
      <c r="K438" s="166"/>
      <c r="L438" s="166"/>
      <c r="M438" s="166"/>
      <c r="N438" s="166"/>
      <c r="O438" s="166"/>
      <c r="P438" s="166"/>
      <c r="Q438" s="166"/>
      <c r="R438" s="166"/>
      <c r="S438" s="166"/>
      <c r="T438" s="166"/>
      <c r="U438" s="166"/>
      <c r="V438" s="166"/>
      <c r="W438" s="166"/>
      <c r="X438" s="166"/>
      <c r="Y438" s="166"/>
      <c r="Z438" s="166"/>
    </row>
    <row r="439" spans="1:26" ht="21" customHeight="1">
      <c r="A439" s="166"/>
      <c r="B439" s="166"/>
      <c r="C439" s="166"/>
      <c r="D439" s="166"/>
      <c r="E439" s="166"/>
      <c r="F439" s="166"/>
      <c r="G439" s="166"/>
      <c r="H439" s="166"/>
      <c r="I439" s="166"/>
      <c r="J439" s="166"/>
      <c r="K439" s="166"/>
      <c r="L439" s="166"/>
      <c r="M439" s="166"/>
      <c r="N439" s="166"/>
      <c r="O439" s="166"/>
      <c r="P439" s="166"/>
      <c r="Q439" s="166"/>
      <c r="R439" s="166"/>
      <c r="S439" s="166"/>
      <c r="T439" s="166"/>
      <c r="U439" s="166"/>
      <c r="V439" s="166"/>
      <c r="W439" s="166"/>
      <c r="X439" s="166"/>
      <c r="Y439" s="166"/>
      <c r="Z439" s="166"/>
    </row>
    <row r="440" spans="1:26" ht="21" customHeight="1">
      <c r="A440" s="166"/>
      <c r="B440" s="166"/>
      <c r="C440" s="166"/>
      <c r="D440" s="166"/>
      <c r="E440" s="166"/>
      <c r="F440" s="166"/>
      <c r="G440" s="166"/>
      <c r="H440" s="166"/>
      <c r="I440" s="166"/>
      <c r="J440" s="166"/>
      <c r="K440" s="166"/>
      <c r="L440" s="166"/>
      <c r="M440" s="166"/>
      <c r="N440" s="166"/>
      <c r="O440" s="166"/>
      <c r="P440" s="166"/>
      <c r="Q440" s="166"/>
      <c r="R440" s="166"/>
      <c r="S440" s="166"/>
      <c r="T440" s="166"/>
      <c r="U440" s="166"/>
      <c r="V440" s="166"/>
      <c r="W440" s="166"/>
      <c r="X440" s="166"/>
      <c r="Y440" s="166"/>
      <c r="Z440" s="166"/>
    </row>
    <row r="441" spans="1:26" ht="21" customHeight="1">
      <c r="A441" s="166"/>
      <c r="B441" s="166"/>
      <c r="C441" s="166"/>
      <c r="D441" s="166"/>
      <c r="E441" s="166"/>
      <c r="F441" s="166"/>
      <c r="G441" s="166"/>
      <c r="H441" s="166"/>
      <c r="I441" s="166"/>
      <c r="J441" s="166"/>
      <c r="K441" s="166"/>
      <c r="L441" s="166"/>
      <c r="M441" s="166"/>
      <c r="N441" s="166"/>
      <c r="O441" s="166"/>
      <c r="P441" s="166"/>
      <c r="Q441" s="166"/>
      <c r="R441" s="166"/>
      <c r="S441" s="166"/>
      <c r="T441" s="166"/>
      <c r="U441" s="166"/>
      <c r="V441" s="166"/>
      <c r="W441" s="166"/>
      <c r="X441" s="166"/>
      <c r="Y441" s="166"/>
      <c r="Z441" s="166"/>
    </row>
    <row r="442" spans="1:26" ht="21" customHeight="1">
      <c r="A442" s="166"/>
      <c r="B442" s="166"/>
      <c r="C442" s="166"/>
      <c r="D442" s="166"/>
      <c r="E442" s="166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6"/>
      <c r="Q442" s="166"/>
      <c r="R442" s="166"/>
      <c r="S442" s="166"/>
      <c r="T442" s="166"/>
      <c r="U442" s="166"/>
      <c r="V442" s="166"/>
      <c r="W442" s="166"/>
      <c r="X442" s="166"/>
      <c r="Y442" s="166"/>
      <c r="Z442" s="166"/>
    </row>
    <row r="443" spans="1:26" ht="21" customHeight="1">
      <c r="A443" s="166"/>
      <c r="B443" s="166"/>
      <c r="C443" s="166"/>
      <c r="D443" s="166"/>
      <c r="E443" s="166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6"/>
      <c r="Q443" s="166"/>
      <c r="R443" s="166"/>
      <c r="S443" s="166"/>
      <c r="T443" s="166"/>
      <c r="U443" s="166"/>
      <c r="V443" s="166"/>
      <c r="W443" s="166"/>
      <c r="X443" s="166"/>
      <c r="Y443" s="166"/>
      <c r="Z443" s="166"/>
    </row>
    <row r="444" spans="1:26" ht="21" customHeight="1">
      <c r="A444" s="166"/>
      <c r="B444" s="166"/>
      <c r="C444" s="166"/>
      <c r="D444" s="166"/>
      <c r="E444" s="166"/>
      <c r="F444" s="166"/>
      <c r="G444" s="166"/>
      <c r="H444" s="166"/>
      <c r="I444" s="166"/>
      <c r="J444" s="166"/>
      <c r="K444" s="166"/>
      <c r="L444" s="166"/>
      <c r="M444" s="166"/>
      <c r="N444" s="166"/>
      <c r="O444" s="166"/>
      <c r="P444" s="166"/>
      <c r="Q444" s="166"/>
      <c r="R444" s="166"/>
      <c r="S444" s="166"/>
      <c r="T444" s="166"/>
      <c r="U444" s="166"/>
      <c r="V444" s="166"/>
      <c r="W444" s="166"/>
      <c r="X444" s="166"/>
      <c r="Y444" s="166"/>
      <c r="Z444" s="166"/>
    </row>
    <row r="445" spans="1:26" ht="21" customHeight="1">
      <c r="A445" s="166"/>
      <c r="B445" s="166"/>
      <c r="C445" s="166"/>
      <c r="D445" s="166"/>
      <c r="E445" s="166"/>
      <c r="F445" s="166"/>
      <c r="G445" s="166"/>
      <c r="H445" s="166"/>
      <c r="I445" s="166"/>
      <c r="J445" s="166"/>
      <c r="K445" s="166"/>
      <c r="L445" s="166"/>
      <c r="M445" s="166"/>
      <c r="N445" s="166"/>
      <c r="O445" s="166"/>
      <c r="P445" s="166"/>
      <c r="Q445" s="166"/>
      <c r="R445" s="166"/>
      <c r="S445" s="166"/>
      <c r="T445" s="166"/>
      <c r="U445" s="166"/>
      <c r="V445" s="166"/>
      <c r="W445" s="166"/>
      <c r="X445" s="166"/>
      <c r="Y445" s="166"/>
      <c r="Z445" s="166"/>
    </row>
    <row r="446" spans="1:26" ht="21" customHeight="1">
      <c r="A446" s="166"/>
      <c r="B446" s="166"/>
      <c r="C446" s="166"/>
      <c r="D446" s="166"/>
      <c r="E446" s="166"/>
      <c r="F446" s="166"/>
      <c r="G446" s="166"/>
      <c r="H446" s="166"/>
      <c r="I446" s="166"/>
      <c r="J446" s="166"/>
      <c r="K446" s="166"/>
      <c r="L446" s="166"/>
      <c r="M446" s="166"/>
      <c r="N446" s="166"/>
      <c r="O446" s="166"/>
      <c r="P446" s="166"/>
      <c r="Q446" s="166"/>
      <c r="R446" s="166"/>
      <c r="S446" s="166"/>
      <c r="T446" s="166"/>
      <c r="U446" s="166"/>
      <c r="V446" s="166"/>
      <c r="W446" s="166"/>
      <c r="X446" s="166"/>
      <c r="Y446" s="166"/>
      <c r="Z446" s="166"/>
    </row>
    <row r="447" spans="1:26" ht="21" customHeight="1">
      <c r="A447" s="166"/>
      <c r="B447" s="166"/>
      <c r="C447" s="166"/>
      <c r="D447" s="166"/>
      <c r="E447" s="166"/>
      <c r="F447" s="166"/>
      <c r="G447" s="166"/>
      <c r="H447" s="166"/>
      <c r="I447" s="166"/>
      <c r="J447" s="166"/>
      <c r="K447" s="166"/>
      <c r="L447" s="166"/>
      <c r="M447" s="166"/>
      <c r="N447" s="166"/>
      <c r="O447" s="166"/>
      <c r="P447" s="166"/>
      <c r="Q447" s="166"/>
      <c r="R447" s="166"/>
      <c r="S447" s="166"/>
      <c r="T447" s="166"/>
      <c r="U447" s="166"/>
      <c r="V447" s="166"/>
      <c r="W447" s="166"/>
      <c r="X447" s="166"/>
      <c r="Y447" s="166"/>
      <c r="Z447" s="166"/>
    </row>
    <row r="448" spans="1:26" ht="21" customHeight="1">
      <c r="A448" s="166"/>
      <c r="B448" s="166"/>
      <c r="C448" s="166"/>
      <c r="D448" s="166"/>
      <c r="E448" s="166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6"/>
      <c r="Q448" s="166"/>
      <c r="R448" s="166"/>
      <c r="S448" s="166"/>
      <c r="T448" s="166"/>
      <c r="U448" s="166"/>
      <c r="V448" s="166"/>
      <c r="W448" s="166"/>
      <c r="X448" s="166"/>
      <c r="Y448" s="166"/>
      <c r="Z448" s="166"/>
    </row>
    <row r="449" spans="1:26" ht="21" customHeight="1">
      <c r="A449" s="166"/>
      <c r="B449" s="166"/>
      <c r="C449" s="166"/>
      <c r="D449" s="166"/>
      <c r="E449" s="166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6"/>
      <c r="Q449" s="166"/>
      <c r="R449" s="166"/>
      <c r="S449" s="166"/>
      <c r="T449" s="166"/>
      <c r="U449" s="166"/>
      <c r="V449" s="166"/>
      <c r="W449" s="166"/>
      <c r="X449" s="166"/>
      <c r="Y449" s="166"/>
      <c r="Z449" s="166"/>
    </row>
    <row r="450" spans="1:26" ht="21" customHeight="1">
      <c r="A450" s="166"/>
      <c r="B450" s="166"/>
      <c r="C450" s="166"/>
      <c r="D450" s="166"/>
      <c r="E450" s="166"/>
      <c r="F450" s="166"/>
      <c r="G450" s="166"/>
      <c r="H450" s="166"/>
      <c r="I450" s="166"/>
      <c r="J450" s="166"/>
      <c r="K450" s="166"/>
      <c r="L450" s="166"/>
      <c r="M450" s="166"/>
      <c r="N450" s="166"/>
      <c r="O450" s="166"/>
      <c r="P450" s="166"/>
      <c r="Q450" s="166"/>
      <c r="R450" s="166"/>
      <c r="S450" s="166"/>
      <c r="T450" s="166"/>
      <c r="U450" s="166"/>
      <c r="V450" s="166"/>
      <c r="W450" s="166"/>
      <c r="X450" s="166"/>
      <c r="Y450" s="166"/>
      <c r="Z450" s="166"/>
    </row>
    <row r="451" spans="1:26" ht="21" customHeight="1">
      <c r="A451" s="166"/>
      <c r="B451" s="166"/>
      <c r="C451" s="166"/>
      <c r="D451" s="166"/>
      <c r="E451" s="166"/>
      <c r="F451" s="166"/>
      <c r="G451" s="166"/>
      <c r="H451" s="166"/>
      <c r="I451" s="166"/>
      <c r="J451" s="166"/>
      <c r="K451" s="166"/>
      <c r="L451" s="166"/>
      <c r="M451" s="166"/>
      <c r="N451" s="166"/>
      <c r="O451" s="166"/>
      <c r="P451" s="166"/>
      <c r="Q451" s="166"/>
      <c r="R451" s="166"/>
      <c r="S451" s="166"/>
      <c r="T451" s="166"/>
      <c r="U451" s="166"/>
      <c r="V451" s="166"/>
      <c r="W451" s="166"/>
      <c r="X451" s="166"/>
      <c r="Y451" s="166"/>
      <c r="Z451" s="166"/>
    </row>
    <row r="452" spans="1:26" ht="21" customHeight="1">
      <c r="A452" s="166"/>
      <c r="B452" s="166"/>
      <c r="C452" s="166"/>
      <c r="D452" s="166"/>
      <c r="E452" s="166"/>
      <c r="F452" s="166"/>
      <c r="G452" s="166"/>
      <c r="H452" s="166"/>
      <c r="I452" s="166"/>
      <c r="J452" s="166"/>
      <c r="K452" s="166"/>
      <c r="L452" s="166"/>
      <c r="M452" s="166"/>
      <c r="N452" s="166"/>
      <c r="O452" s="166"/>
      <c r="P452" s="166"/>
      <c r="Q452" s="166"/>
      <c r="R452" s="166"/>
      <c r="S452" s="166"/>
      <c r="T452" s="166"/>
      <c r="U452" s="166"/>
      <c r="V452" s="166"/>
      <c r="W452" s="166"/>
      <c r="X452" s="166"/>
      <c r="Y452" s="166"/>
      <c r="Z452" s="166"/>
    </row>
    <row r="453" spans="1:26" ht="21" customHeight="1">
      <c r="A453" s="166"/>
      <c r="B453" s="166"/>
      <c r="C453" s="166"/>
      <c r="D453" s="166"/>
      <c r="E453" s="166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6"/>
      <c r="Q453" s="166"/>
      <c r="R453" s="166"/>
      <c r="S453" s="166"/>
      <c r="T453" s="166"/>
      <c r="U453" s="166"/>
      <c r="V453" s="166"/>
      <c r="W453" s="166"/>
      <c r="X453" s="166"/>
      <c r="Y453" s="166"/>
      <c r="Z453" s="166"/>
    </row>
    <row r="454" spans="1:26" ht="21" customHeight="1">
      <c r="A454" s="166"/>
      <c r="B454" s="166"/>
      <c r="C454" s="166"/>
      <c r="D454" s="166"/>
      <c r="E454" s="166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6"/>
      <c r="Q454" s="166"/>
      <c r="R454" s="166"/>
      <c r="S454" s="166"/>
      <c r="T454" s="166"/>
      <c r="U454" s="166"/>
      <c r="V454" s="166"/>
      <c r="W454" s="166"/>
      <c r="X454" s="166"/>
      <c r="Y454" s="166"/>
      <c r="Z454" s="166"/>
    </row>
    <row r="455" spans="1:26" ht="21" customHeight="1">
      <c r="A455" s="166"/>
      <c r="B455" s="166"/>
      <c r="C455" s="166"/>
      <c r="D455" s="166"/>
      <c r="E455" s="166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6"/>
      <c r="Q455" s="166"/>
      <c r="R455" s="166"/>
      <c r="S455" s="166"/>
      <c r="T455" s="166"/>
      <c r="U455" s="166"/>
      <c r="V455" s="166"/>
      <c r="W455" s="166"/>
      <c r="X455" s="166"/>
      <c r="Y455" s="166"/>
      <c r="Z455" s="166"/>
    </row>
    <row r="456" spans="1:26" ht="21" customHeight="1">
      <c r="A456" s="166"/>
      <c r="B456" s="166"/>
      <c r="C456" s="166"/>
      <c r="D456" s="166"/>
      <c r="E456" s="166"/>
      <c r="F456" s="166"/>
      <c r="G456" s="166"/>
      <c r="H456" s="166"/>
      <c r="I456" s="166"/>
      <c r="J456" s="166"/>
      <c r="K456" s="166"/>
      <c r="L456" s="166"/>
      <c r="M456" s="166"/>
      <c r="N456" s="166"/>
      <c r="O456" s="166"/>
      <c r="P456" s="166"/>
      <c r="Q456" s="166"/>
      <c r="R456" s="166"/>
      <c r="S456" s="166"/>
      <c r="T456" s="166"/>
      <c r="U456" s="166"/>
      <c r="V456" s="166"/>
      <c r="W456" s="166"/>
      <c r="X456" s="166"/>
      <c r="Y456" s="166"/>
      <c r="Z456" s="166"/>
    </row>
    <row r="457" spans="1:26" ht="21" customHeight="1">
      <c r="A457" s="166"/>
      <c r="B457" s="166"/>
      <c r="C457" s="166"/>
      <c r="D457" s="166"/>
      <c r="E457" s="166"/>
      <c r="F457" s="166"/>
      <c r="G457" s="166"/>
      <c r="H457" s="166"/>
      <c r="I457" s="166"/>
      <c r="J457" s="166"/>
      <c r="K457" s="166"/>
      <c r="L457" s="166"/>
      <c r="M457" s="166"/>
      <c r="N457" s="166"/>
      <c r="O457" s="166"/>
      <c r="P457" s="166"/>
      <c r="Q457" s="166"/>
      <c r="R457" s="166"/>
      <c r="S457" s="166"/>
      <c r="T457" s="166"/>
      <c r="U457" s="166"/>
      <c r="V457" s="166"/>
      <c r="W457" s="166"/>
      <c r="X457" s="166"/>
      <c r="Y457" s="166"/>
      <c r="Z457" s="166"/>
    </row>
    <row r="458" spans="1:26" ht="21" customHeight="1">
      <c r="A458" s="166"/>
      <c r="B458" s="166"/>
      <c r="C458" s="166"/>
      <c r="D458" s="166"/>
      <c r="E458" s="166"/>
      <c r="F458" s="166"/>
      <c r="G458" s="166"/>
      <c r="H458" s="166"/>
      <c r="I458" s="166"/>
      <c r="J458" s="166"/>
      <c r="K458" s="166"/>
      <c r="L458" s="166"/>
      <c r="M458" s="166"/>
      <c r="N458" s="166"/>
      <c r="O458" s="166"/>
      <c r="P458" s="166"/>
      <c r="Q458" s="166"/>
      <c r="R458" s="166"/>
      <c r="S458" s="166"/>
      <c r="T458" s="166"/>
      <c r="U458" s="166"/>
      <c r="V458" s="166"/>
      <c r="W458" s="166"/>
      <c r="X458" s="166"/>
      <c r="Y458" s="166"/>
      <c r="Z458" s="166"/>
    </row>
    <row r="459" spans="1:26" ht="21" customHeight="1">
      <c r="A459" s="166"/>
      <c r="B459" s="166"/>
      <c r="C459" s="166"/>
      <c r="D459" s="166"/>
      <c r="E459" s="166"/>
      <c r="F459" s="166"/>
      <c r="G459" s="166"/>
      <c r="H459" s="166"/>
      <c r="I459" s="166"/>
      <c r="J459" s="166"/>
      <c r="K459" s="166"/>
      <c r="L459" s="166"/>
      <c r="M459" s="166"/>
      <c r="N459" s="166"/>
      <c r="O459" s="166"/>
      <c r="P459" s="166"/>
      <c r="Q459" s="166"/>
      <c r="R459" s="166"/>
      <c r="S459" s="166"/>
      <c r="T459" s="166"/>
      <c r="U459" s="166"/>
      <c r="V459" s="166"/>
      <c r="W459" s="166"/>
      <c r="X459" s="166"/>
      <c r="Y459" s="166"/>
      <c r="Z459" s="166"/>
    </row>
    <row r="460" spans="1:26" ht="21" customHeight="1">
      <c r="A460" s="166"/>
      <c r="B460" s="166"/>
      <c r="C460" s="166"/>
      <c r="D460" s="166"/>
      <c r="E460" s="166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6"/>
      <c r="Q460" s="166"/>
      <c r="R460" s="166"/>
      <c r="S460" s="166"/>
      <c r="T460" s="166"/>
      <c r="U460" s="166"/>
      <c r="V460" s="166"/>
      <c r="W460" s="166"/>
      <c r="X460" s="166"/>
      <c r="Y460" s="166"/>
      <c r="Z460" s="166"/>
    </row>
    <row r="461" spans="1:26" ht="21" customHeight="1">
      <c r="A461" s="166"/>
      <c r="B461" s="166"/>
      <c r="C461" s="166"/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6"/>
      <c r="Q461" s="166"/>
      <c r="R461" s="166"/>
      <c r="S461" s="166"/>
      <c r="T461" s="166"/>
      <c r="U461" s="166"/>
      <c r="V461" s="166"/>
      <c r="W461" s="166"/>
      <c r="X461" s="166"/>
      <c r="Y461" s="166"/>
      <c r="Z461" s="166"/>
    </row>
    <row r="462" spans="1:26" ht="21" customHeight="1">
      <c r="A462" s="166"/>
      <c r="B462" s="166"/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/>
      <c r="R462" s="166"/>
      <c r="S462" s="166"/>
      <c r="T462" s="166"/>
      <c r="U462" s="166"/>
      <c r="V462" s="166"/>
      <c r="W462" s="166"/>
      <c r="X462" s="166"/>
      <c r="Y462" s="166"/>
      <c r="Z462" s="166"/>
    </row>
    <row r="463" spans="1:26" ht="21" customHeight="1">
      <c r="A463" s="166"/>
      <c r="B463" s="166"/>
      <c r="C463" s="166"/>
      <c r="D463" s="166"/>
      <c r="E463" s="166"/>
      <c r="F463" s="166"/>
      <c r="G463" s="166"/>
      <c r="H463" s="166"/>
      <c r="I463" s="166"/>
      <c r="J463" s="166"/>
      <c r="K463" s="166"/>
      <c r="L463" s="166"/>
      <c r="M463" s="166"/>
      <c r="N463" s="166"/>
      <c r="O463" s="166"/>
      <c r="P463" s="166"/>
      <c r="Q463" s="166"/>
      <c r="R463" s="166"/>
      <c r="S463" s="166"/>
      <c r="T463" s="166"/>
      <c r="U463" s="166"/>
      <c r="V463" s="166"/>
      <c r="W463" s="166"/>
      <c r="X463" s="166"/>
      <c r="Y463" s="166"/>
      <c r="Z463" s="166"/>
    </row>
    <row r="464" spans="1:26" ht="21" customHeight="1">
      <c r="A464" s="166"/>
      <c r="B464" s="166"/>
      <c r="C464" s="166"/>
      <c r="D464" s="166"/>
      <c r="E464" s="166"/>
      <c r="F464" s="166"/>
      <c r="G464" s="166"/>
      <c r="H464" s="166"/>
      <c r="I464" s="166"/>
      <c r="J464" s="166"/>
      <c r="K464" s="166"/>
      <c r="L464" s="166"/>
      <c r="M464" s="166"/>
      <c r="N464" s="166"/>
      <c r="O464" s="166"/>
      <c r="P464" s="166"/>
      <c r="Q464" s="166"/>
      <c r="R464" s="166"/>
      <c r="S464" s="166"/>
      <c r="T464" s="166"/>
      <c r="U464" s="166"/>
      <c r="V464" s="166"/>
      <c r="W464" s="166"/>
      <c r="X464" s="166"/>
      <c r="Y464" s="166"/>
      <c r="Z464" s="166"/>
    </row>
    <row r="465" spans="1:26" ht="21" customHeight="1">
      <c r="A465" s="166"/>
      <c r="B465" s="166"/>
      <c r="C465" s="166"/>
      <c r="D465" s="166"/>
      <c r="E465" s="166"/>
      <c r="F465" s="166"/>
      <c r="G465" s="166"/>
      <c r="H465" s="166"/>
      <c r="I465" s="166"/>
      <c r="J465" s="166"/>
      <c r="K465" s="166"/>
      <c r="L465" s="166"/>
      <c r="M465" s="166"/>
      <c r="N465" s="166"/>
      <c r="O465" s="166"/>
      <c r="P465" s="166"/>
      <c r="Q465" s="166"/>
      <c r="R465" s="166"/>
      <c r="S465" s="166"/>
      <c r="T465" s="166"/>
      <c r="U465" s="166"/>
      <c r="V465" s="166"/>
      <c r="W465" s="166"/>
      <c r="X465" s="166"/>
      <c r="Y465" s="166"/>
      <c r="Z465" s="166"/>
    </row>
    <row r="466" spans="1:26" ht="21" customHeight="1">
      <c r="A466" s="166"/>
      <c r="B466" s="166"/>
      <c r="C466" s="166"/>
      <c r="D466" s="166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6"/>
      <c r="Q466" s="166"/>
      <c r="R466" s="166"/>
      <c r="S466" s="166"/>
      <c r="T466" s="166"/>
      <c r="U466" s="166"/>
      <c r="V466" s="166"/>
      <c r="W466" s="166"/>
      <c r="X466" s="166"/>
      <c r="Y466" s="166"/>
      <c r="Z466" s="166"/>
    </row>
    <row r="467" spans="1:26" ht="21" customHeight="1">
      <c r="A467" s="166"/>
      <c r="B467" s="166"/>
      <c r="C467" s="166"/>
      <c r="D467" s="166"/>
      <c r="E467" s="166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6"/>
      <c r="Q467" s="166"/>
      <c r="R467" s="166"/>
      <c r="S467" s="166"/>
      <c r="T467" s="166"/>
      <c r="U467" s="166"/>
      <c r="V467" s="166"/>
      <c r="W467" s="166"/>
      <c r="X467" s="166"/>
      <c r="Y467" s="166"/>
      <c r="Z467" s="166"/>
    </row>
    <row r="468" spans="1:26" ht="21" customHeight="1">
      <c r="A468" s="166"/>
      <c r="B468" s="166"/>
      <c r="C468" s="166"/>
      <c r="D468" s="166"/>
      <c r="E468" s="166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6"/>
      <c r="Q468" s="166"/>
      <c r="R468" s="166"/>
      <c r="S468" s="166"/>
      <c r="T468" s="166"/>
      <c r="U468" s="166"/>
      <c r="V468" s="166"/>
      <c r="W468" s="166"/>
      <c r="X468" s="166"/>
      <c r="Y468" s="166"/>
      <c r="Z468" s="166"/>
    </row>
    <row r="469" spans="1:26" ht="21" customHeight="1">
      <c r="A469" s="166"/>
      <c r="B469" s="166"/>
      <c r="C469" s="166"/>
      <c r="D469" s="166"/>
      <c r="E469" s="166"/>
      <c r="F469" s="166"/>
      <c r="G469" s="166"/>
      <c r="H469" s="166"/>
      <c r="I469" s="166"/>
      <c r="J469" s="166"/>
      <c r="K469" s="166"/>
      <c r="L469" s="166"/>
      <c r="M469" s="166"/>
      <c r="N469" s="166"/>
      <c r="O469" s="166"/>
      <c r="P469" s="166"/>
      <c r="Q469" s="166"/>
      <c r="R469" s="166"/>
      <c r="S469" s="166"/>
      <c r="T469" s="166"/>
      <c r="U469" s="166"/>
      <c r="V469" s="166"/>
      <c r="W469" s="166"/>
      <c r="X469" s="166"/>
      <c r="Y469" s="166"/>
      <c r="Z469" s="166"/>
    </row>
    <row r="470" spans="1:26" ht="21" customHeight="1">
      <c r="A470" s="166"/>
      <c r="B470" s="166"/>
      <c r="C470" s="166"/>
      <c r="D470" s="166"/>
      <c r="E470" s="166"/>
      <c r="F470" s="166"/>
      <c r="G470" s="166"/>
      <c r="H470" s="166"/>
      <c r="I470" s="166"/>
      <c r="J470" s="166"/>
      <c r="K470" s="166"/>
      <c r="L470" s="166"/>
      <c r="M470" s="166"/>
      <c r="N470" s="166"/>
      <c r="O470" s="166"/>
      <c r="P470" s="166"/>
      <c r="Q470" s="166"/>
      <c r="R470" s="166"/>
      <c r="S470" s="166"/>
      <c r="T470" s="166"/>
      <c r="U470" s="166"/>
      <c r="V470" s="166"/>
      <c r="W470" s="166"/>
      <c r="X470" s="166"/>
      <c r="Y470" s="166"/>
      <c r="Z470" s="166"/>
    </row>
    <row r="471" spans="1:26" ht="21" customHeight="1">
      <c r="A471" s="166"/>
      <c r="B471" s="166"/>
      <c r="C471" s="166"/>
      <c r="D471" s="166"/>
      <c r="E471" s="166"/>
      <c r="F471" s="166"/>
      <c r="G471" s="166"/>
      <c r="H471" s="166"/>
      <c r="I471" s="166"/>
      <c r="J471" s="166"/>
      <c r="K471" s="166"/>
      <c r="L471" s="166"/>
      <c r="M471" s="166"/>
      <c r="N471" s="166"/>
      <c r="O471" s="166"/>
      <c r="P471" s="166"/>
      <c r="Q471" s="166"/>
      <c r="R471" s="166"/>
      <c r="S471" s="166"/>
      <c r="T471" s="166"/>
      <c r="U471" s="166"/>
      <c r="V471" s="166"/>
      <c r="W471" s="166"/>
      <c r="X471" s="166"/>
      <c r="Y471" s="166"/>
      <c r="Z471" s="166"/>
    </row>
    <row r="472" spans="1:26" ht="21" customHeight="1">
      <c r="A472" s="166"/>
      <c r="B472" s="166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66"/>
      <c r="R472" s="166"/>
      <c r="S472" s="166"/>
      <c r="T472" s="166"/>
      <c r="U472" s="166"/>
      <c r="V472" s="166"/>
      <c r="W472" s="166"/>
      <c r="X472" s="166"/>
      <c r="Y472" s="166"/>
      <c r="Z472" s="166"/>
    </row>
    <row r="473" spans="1:26" ht="21" customHeight="1">
      <c r="A473" s="166"/>
      <c r="B473" s="166"/>
      <c r="C473" s="166"/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6"/>
      <c r="Q473" s="166"/>
      <c r="R473" s="166"/>
      <c r="S473" s="166"/>
      <c r="T473" s="166"/>
      <c r="U473" s="166"/>
      <c r="V473" s="166"/>
      <c r="W473" s="166"/>
      <c r="X473" s="166"/>
      <c r="Y473" s="166"/>
      <c r="Z473" s="166"/>
    </row>
    <row r="474" spans="1:26" ht="21" customHeight="1">
      <c r="A474" s="166"/>
      <c r="B474" s="166"/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</row>
    <row r="475" spans="1:26" ht="21" customHeight="1">
      <c r="A475" s="166"/>
      <c r="B475" s="166"/>
      <c r="C475" s="166"/>
      <c r="D475" s="166"/>
      <c r="E475" s="166"/>
      <c r="F475" s="166"/>
      <c r="G475" s="166"/>
      <c r="H475" s="166"/>
      <c r="I475" s="166"/>
      <c r="J475" s="166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</row>
    <row r="476" spans="1:26" ht="21" customHeight="1">
      <c r="A476" s="166"/>
      <c r="B476" s="166"/>
      <c r="C476" s="166"/>
      <c r="D476" s="166"/>
      <c r="E476" s="166"/>
      <c r="F476" s="166"/>
      <c r="G476" s="166"/>
      <c r="H476" s="166"/>
      <c r="I476" s="166"/>
      <c r="J476" s="166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</row>
    <row r="477" spans="1:26" ht="21" customHeight="1">
      <c r="A477" s="166"/>
      <c r="B477" s="166"/>
      <c r="C477" s="166"/>
      <c r="D477" s="166"/>
      <c r="E477" s="166"/>
      <c r="F477" s="166"/>
      <c r="G477" s="166"/>
      <c r="H477" s="166"/>
      <c r="I477" s="166"/>
      <c r="J477" s="166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</row>
    <row r="478" spans="1:26" ht="21" customHeight="1">
      <c r="A478" s="166"/>
      <c r="B478" s="166"/>
      <c r="C478" s="166"/>
      <c r="D478" s="166"/>
      <c r="E478" s="166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</row>
    <row r="479" spans="1:26" ht="21" customHeight="1">
      <c r="A479" s="166"/>
      <c r="B479" s="166"/>
      <c r="C479" s="166"/>
      <c r="D479" s="166"/>
      <c r="E479" s="166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</row>
    <row r="480" spans="1:26" ht="21" customHeight="1">
      <c r="A480" s="166"/>
      <c r="B480" s="166"/>
      <c r="C480" s="166"/>
      <c r="D480" s="166"/>
      <c r="E480" s="166"/>
      <c r="F480" s="166"/>
      <c r="G480" s="166"/>
      <c r="H480" s="166"/>
      <c r="I480" s="166"/>
      <c r="J480" s="166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</row>
    <row r="481" spans="1:26" ht="21" customHeight="1">
      <c r="A481" s="166"/>
      <c r="B481" s="166"/>
      <c r="C481" s="166"/>
      <c r="D481" s="166"/>
      <c r="E481" s="166"/>
      <c r="F481" s="166"/>
      <c r="G481" s="166"/>
      <c r="H481" s="166"/>
      <c r="I481" s="166"/>
      <c r="J481" s="166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</row>
    <row r="482" spans="1:26" ht="21" customHeight="1">
      <c r="A482" s="166"/>
      <c r="B482" s="166"/>
      <c r="C482" s="166"/>
      <c r="D482" s="166"/>
      <c r="E482" s="166"/>
      <c r="F482" s="166"/>
      <c r="G482" s="166"/>
      <c r="H482" s="166"/>
      <c r="I482" s="166"/>
      <c r="J482" s="166"/>
      <c r="K482" s="166"/>
      <c r="L482" s="166"/>
      <c r="M482" s="166"/>
      <c r="N482" s="166"/>
      <c r="O482" s="166"/>
      <c r="P482" s="166"/>
      <c r="Q482" s="166"/>
      <c r="R482" s="166"/>
      <c r="S482" s="166"/>
      <c r="T482" s="166"/>
      <c r="U482" s="166"/>
      <c r="V482" s="166"/>
      <c r="W482" s="166"/>
      <c r="X482" s="166"/>
      <c r="Y482" s="166"/>
      <c r="Z482" s="166"/>
    </row>
    <row r="483" spans="1:26" ht="21" customHeight="1">
      <c r="A483" s="166"/>
      <c r="B483" s="166"/>
      <c r="C483" s="166"/>
      <c r="D483" s="166"/>
      <c r="E483" s="166"/>
      <c r="F483" s="166"/>
      <c r="G483" s="166"/>
      <c r="H483" s="166"/>
      <c r="I483" s="166"/>
      <c r="J483" s="166"/>
      <c r="K483" s="166"/>
      <c r="L483" s="166"/>
      <c r="M483" s="166"/>
      <c r="N483" s="166"/>
      <c r="O483" s="166"/>
      <c r="P483" s="166"/>
      <c r="Q483" s="166"/>
      <c r="R483" s="166"/>
      <c r="S483" s="166"/>
      <c r="T483" s="166"/>
      <c r="U483" s="166"/>
      <c r="V483" s="166"/>
      <c r="W483" s="166"/>
      <c r="X483" s="166"/>
      <c r="Y483" s="166"/>
      <c r="Z483" s="166"/>
    </row>
    <row r="484" spans="1:26" ht="21" customHeight="1">
      <c r="A484" s="166"/>
      <c r="B484" s="166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66"/>
      <c r="R484" s="166"/>
      <c r="S484" s="166"/>
      <c r="T484" s="166"/>
      <c r="U484" s="166"/>
      <c r="V484" s="166"/>
      <c r="W484" s="166"/>
      <c r="X484" s="166"/>
      <c r="Y484" s="166"/>
      <c r="Z484" s="166"/>
    </row>
    <row r="485" spans="1:26" ht="21" customHeight="1">
      <c r="A485" s="166"/>
      <c r="B485" s="166"/>
      <c r="C485" s="166"/>
      <c r="D485" s="166"/>
      <c r="E485" s="166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6"/>
      <c r="Q485" s="166"/>
      <c r="R485" s="166"/>
      <c r="S485" s="166"/>
      <c r="T485" s="166"/>
      <c r="U485" s="166"/>
      <c r="V485" s="166"/>
      <c r="W485" s="166"/>
      <c r="X485" s="166"/>
      <c r="Y485" s="166"/>
      <c r="Z485" s="166"/>
    </row>
    <row r="486" spans="1:26" ht="21" customHeight="1">
      <c r="A486" s="166"/>
      <c r="B486" s="166"/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/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</row>
    <row r="487" spans="1:26" ht="21" customHeight="1">
      <c r="A487" s="166"/>
      <c r="B487" s="166"/>
      <c r="C487" s="166"/>
      <c r="D487" s="166"/>
      <c r="E487" s="166"/>
      <c r="F487" s="166"/>
      <c r="G487" s="166"/>
      <c r="H487" s="166"/>
      <c r="I487" s="166"/>
      <c r="J487" s="166"/>
      <c r="K487" s="166"/>
      <c r="L487" s="166"/>
      <c r="M487" s="166"/>
      <c r="N487" s="166"/>
      <c r="O487" s="166"/>
      <c r="P487" s="166"/>
      <c r="Q487" s="166"/>
      <c r="R487" s="166"/>
      <c r="S487" s="166"/>
      <c r="T487" s="166"/>
      <c r="U487" s="166"/>
      <c r="V487" s="166"/>
      <c r="W487" s="166"/>
      <c r="X487" s="166"/>
      <c r="Y487" s="166"/>
      <c r="Z487" s="166"/>
    </row>
    <row r="488" spans="1:26" ht="21" customHeight="1">
      <c r="A488" s="166"/>
      <c r="B488" s="166"/>
      <c r="C488" s="166"/>
      <c r="D488" s="166"/>
      <c r="E488" s="166"/>
      <c r="F488" s="166"/>
      <c r="G488" s="166"/>
      <c r="H488" s="166"/>
      <c r="I488" s="166"/>
      <c r="J488" s="166"/>
      <c r="K488" s="166"/>
      <c r="L488" s="166"/>
      <c r="M488" s="166"/>
      <c r="N488" s="166"/>
      <c r="O488" s="166"/>
      <c r="P488" s="166"/>
      <c r="Q488" s="166"/>
      <c r="R488" s="166"/>
      <c r="S488" s="166"/>
      <c r="T488" s="166"/>
      <c r="U488" s="166"/>
      <c r="V488" s="166"/>
      <c r="W488" s="166"/>
      <c r="X488" s="166"/>
      <c r="Y488" s="166"/>
      <c r="Z488" s="166"/>
    </row>
    <row r="489" spans="1:26" ht="21" customHeight="1">
      <c r="A489" s="166"/>
      <c r="B489" s="166"/>
      <c r="C489" s="166"/>
      <c r="D489" s="166"/>
      <c r="E489" s="166"/>
      <c r="F489" s="166"/>
      <c r="G489" s="166"/>
      <c r="H489" s="166"/>
      <c r="I489" s="166"/>
      <c r="J489" s="166"/>
      <c r="K489" s="166"/>
      <c r="L489" s="166"/>
      <c r="M489" s="166"/>
      <c r="N489" s="166"/>
      <c r="O489" s="166"/>
      <c r="P489" s="166"/>
      <c r="Q489" s="166"/>
      <c r="R489" s="166"/>
      <c r="S489" s="166"/>
      <c r="T489" s="166"/>
      <c r="U489" s="166"/>
      <c r="V489" s="166"/>
      <c r="W489" s="166"/>
      <c r="X489" s="166"/>
      <c r="Y489" s="166"/>
      <c r="Z489" s="166"/>
    </row>
    <row r="490" spans="1:26" ht="21" customHeight="1">
      <c r="A490" s="166"/>
      <c r="B490" s="166"/>
      <c r="C490" s="166"/>
      <c r="D490" s="166"/>
      <c r="E490" s="166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6"/>
      <c r="Q490" s="166"/>
      <c r="R490" s="166"/>
      <c r="S490" s="166"/>
      <c r="T490" s="166"/>
      <c r="U490" s="166"/>
      <c r="V490" s="166"/>
      <c r="W490" s="166"/>
      <c r="X490" s="166"/>
      <c r="Y490" s="166"/>
      <c r="Z490" s="166"/>
    </row>
    <row r="491" spans="1:26" ht="21" customHeight="1">
      <c r="A491" s="166"/>
      <c r="B491" s="166"/>
      <c r="C491" s="166"/>
      <c r="D491" s="166"/>
      <c r="E491" s="166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6"/>
      <c r="Q491" s="166"/>
      <c r="R491" s="166"/>
      <c r="S491" s="166"/>
      <c r="T491" s="166"/>
      <c r="U491" s="166"/>
      <c r="V491" s="166"/>
      <c r="W491" s="166"/>
      <c r="X491" s="166"/>
      <c r="Y491" s="166"/>
      <c r="Z491" s="166"/>
    </row>
    <row r="492" spans="1:26" ht="21" customHeight="1">
      <c r="A492" s="166"/>
      <c r="B492" s="166"/>
      <c r="C492" s="166"/>
      <c r="D492" s="166"/>
      <c r="E492" s="166"/>
      <c r="F492" s="166"/>
      <c r="G492" s="166"/>
      <c r="H492" s="166"/>
      <c r="I492" s="166"/>
      <c r="J492" s="166"/>
      <c r="K492" s="166"/>
      <c r="L492" s="166"/>
      <c r="M492" s="166"/>
      <c r="N492" s="166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</row>
    <row r="493" spans="1:26" ht="21" customHeight="1">
      <c r="A493" s="166"/>
      <c r="B493" s="166"/>
      <c r="C493" s="166"/>
      <c r="D493" s="166"/>
      <c r="E493" s="166"/>
      <c r="F493" s="166"/>
      <c r="G493" s="166"/>
      <c r="H493" s="166"/>
      <c r="I493" s="166"/>
      <c r="J493" s="166"/>
      <c r="K493" s="166"/>
      <c r="L493" s="166"/>
      <c r="M493" s="166"/>
      <c r="N493" s="166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</row>
    <row r="494" spans="1:26" ht="21" customHeight="1">
      <c r="A494" s="166"/>
      <c r="B494" s="166"/>
      <c r="C494" s="166"/>
      <c r="D494" s="166"/>
      <c r="E494" s="166"/>
      <c r="F494" s="166"/>
      <c r="G494" s="166"/>
      <c r="H494" s="166"/>
      <c r="I494" s="166"/>
      <c r="J494" s="166"/>
      <c r="K494" s="166"/>
      <c r="L494" s="166"/>
      <c r="M494" s="166"/>
      <c r="N494" s="166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</row>
    <row r="495" spans="1:26" ht="21" customHeight="1">
      <c r="A495" s="166"/>
      <c r="B495" s="166"/>
      <c r="C495" s="166"/>
      <c r="D495" s="166"/>
      <c r="E495" s="166"/>
      <c r="F495" s="166"/>
      <c r="G495" s="166"/>
      <c r="H495" s="166"/>
      <c r="I495" s="166"/>
      <c r="J495" s="166"/>
      <c r="K495" s="166"/>
      <c r="L495" s="166"/>
      <c r="M495" s="166"/>
      <c r="N495" s="166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</row>
    <row r="496" spans="1:26" ht="21" customHeight="1">
      <c r="A496" s="166"/>
      <c r="B496" s="166"/>
      <c r="C496" s="166"/>
      <c r="D496" s="166"/>
      <c r="E496" s="166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</row>
    <row r="497" spans="1:26" ht="21" customHeight="1">
      <c r="A497" s="166"/>
      <c r="B497" s="166"/>
      <c r="C497" s="166"/>
      <c r="D497" s="166"/>
      <c r="E497" s="166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</row>
    <row r="498" spans="1:26" ht="21" customHeight="1">
      <c r="A498" s="166"/>
      <c r="B498" s="166"/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6"/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</row>
    <row r="499" spans="1:26" ht="21" customHeight="1">
      <c r="A499" s="166"/>
      <c r="B499" s="166"/>
      <c r="C499" s="166"/>
      <c r="D499" s="166"/>
      <c r="E499" s="166"/>
      <c r="F499" s="166"/>
      <c r="G499" s="166"/>
      <c r="H499" s="166"/>
      <c r="I499" s="166"/>
      <c r="J499" s="166"/>
      <c r="K499" s="166"/>
      <c r="L499" s="166"/>
      <c r="M499" s="166"/>
      <c r="N499" s="166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</row>
    <row r="500" spans="1:26" ht="21" customHeight="1">
      <c r="A500" s="166"/>
      <c r="B500" s="166"/>
      <c r="C500" s="166"/>
      <c r="D500" s="166"/>
      <c r="E500" s="166"/>
      <c r="F500" s="166"/>
      <c r="G500" s="166"/>
      <c r="H500" s="166"/>
      <c r="I500" s="166"/>
      <c r="J500" s="166"/>
      <c r="K500" s="166"/>
      <c r="L500" s="166"/>
      <c r="M500" s="166"/>
      <c r="N500" s="166"/>
      <c r="O500" s="166"/>
      <c r="P500" s="166"/>
      <c r="Q500" s="166"/>
      <c r="R500" s="166"/>
      <c r="S500" s="166"/>
      <c r="T500" s="166"/>
      <c r="U500" s="166"/>
      <c r="V500" s="166"/>
      <c r="W500" s="166"/>
      <c r="X500" s="166"/>
      <c r="Y500" s="166"/>
      <c r="Z500" s="166"/>
    </row>
    <row r="501" spans="1:26" ht="21" customHeight="1">
      <c r="A501" s="166"/>
      <c r="B501" s="166"/>
      <c r="C501" s="166"/>
      <c r="D501" s="166"/>
      <c r="E501" s="166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6"/>
      <c r="Q501" s="166"/>
      <c r="R501" s="166"/>
      <c r="S501" s="166"/>
      <c r="T501" s="166"/>
      <c r="U501" s="166"/>
      <c r="V501" s="166"/>
      <c r="W501" s="166"/>
      <c r="X501" s="166"/>
      <c r="Y501" s="166"/>
      <c r="Z501" s="166"/>
    </row>
    <row r="502" spans="1:26" ht="21" customHeight="1">
      <c r="A502" s="166"/>
      <c r="B502" s="166"/>
      <c r="C502" s="166"/>
      <c r="D502" s="166"/>
      <c r="E502" s="166"/>
      <c r="F502" s="166"/>
      <c r="G502" s="166"/>
      <c r="H502" s="166"/>
      <c r="I502" s="166"/>
      <c r="J502" s="166"/>
      <c r="K502" s="166"/>
      <c r="L502" s="166"/>
      <c r="M502" s="166"/>
      <c r="N502" s="166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</row>
    <row r="503" spans="1:26" ht="21" customHeight="1">
      <c r="A503" s="166"/>
      <c r="B503" s="166"/>
      <c r="C503" s="166"/>
      <c r="D503" s="166"/>
      <c r="E503" s="166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  <c r="R503" s="166"/>
      <c r="S503" s="166"/>
      <c r="T503" s="166"/>
      <c r="U503" s="166"/>
      <c r="V503" s="166"/>
      <c r="W503" s="166"/>
      <c r="X503" s="166"/>
      <c r="Y503" s="166"/>
      <c r="Z503" s="166"/>
    </row>
    <row r="504" spans="1:26" ht="21" customHeight="1">
      <c r="A504" s="166"/>
      <c r="B504" s="166"/>
      <c r="C504" s="166"/>
      <c r="D504" s="166"/>
      <c r="E504" s="166"/>
      <c r="F504" s="166"/>
      <c r="G504" s="166"/>
      <c r="H504" s="166"/>
      <c r="I504" s="166"/>
      <c r="J504" s="166"/>
      <c r="K504" s="166"/>
      <c r="L504" s="166"/>
      <c r="M504" s="166"/>
      <c r="N504" s="166"/>
      <c r="O504" s="166"/>
      <c r="P504" s="166"/>
      <c r="Q504" s="166"/>
      <c r="R504" s="166"/>
      <c r="S504" s="166"/>
      <c r="T504" s="166"/>
      <c r="U504" s="166"/>
      <c r="V504" s="166"/>
      <c r="W504" s="166"/>
      <c r="X504" s="166"/>
      <c r="Y504" s="166"/>
      <c r="Z504" s="166"/>
    </row>
    <row r="505" spans="1:26" ht="21" customHeight="1">
      <c r="A505" s="166"/>
      <c r="B505" s="166"/>
      <c r="C505" s="166"/>
      <c r="D505" s="166"/>
      <c r="E505" s="166"/>
      <c r="F505" s="166"/>
      <c r="G505" s="166"/>
      <c r="H505" s="166"/>
      <c r="I505" s="166"/>
      <c r="J505" s="166"/>
      <c r="K505" s="166"/>
      <c r="L505" s="166"/>
      <c r="M505" s="166"/>
      <c r="N505" s="166"/>
      <c r="O505" s="166"/>
      <c r="P505" s="166"/>
      <c r="Q505" s="166"/>
      <c r="R505" s="166"/>
      <c r="S505" s="166"/>
      <c r="T505" s="166"/>
      <c r="U505" s="166"/>
      <c r="V505" s="166"/>
      <c r="W505" s="166"/>
      <c r="X505" s="166"/>
      <c r="Y505" s="166"/>
      <c r="Z505" s="166"/>
    </row>
    <row r="506" spans="1:26" ht="21" customHeight="1">
      <c r="A506" s="166"/>
      <c r="B506" s="166"/>
      <c r="C506" s="166"/>
      <c r="D506" s="166"/>
      <c r="E506" s="166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6"/>
      <c r="Q506" s="166"/>
      <c r="R506" s="166"/>
      <c r="S506" s="166"/>
      <c r="T506" s="166"/>
      <c r="U506" s="166"/>
      <c r="V506" s="166"/>
      <c r="W506" s="166"/>
      <c r="X506" s="166"/>
      <c r="Y506" s="166"/>
      <c r="Z506" s="166"/>
    </row>
    <row r="507" spans="1:26" ht="21" customHeight="1">
      <c r="A507" s="166"/>
      <c r="B507" s="166"/>
      <c r="C507" s="166"/>
      <c r="D507" s="166"/>
      <c r="E507" s="166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6"/>
      <c r="Q507" s="166"/>
      <c r="R507" s="166"/>
      <c r="S507" s="166"/>
      <c r="T507" s="166"/>
      <c r="U507" s="166"/>
      <c r="V507" s="166"/>
      <c r="W507" s="166"/>
      <c r="X507" s="166"/>
      <c r="Y507" s="166"/>
      <c r="Z507" s="166"/>
    </row>
    <row r="508" spans="1:26" ht="21" customHeight="1">
      <c r="A508" s="166"/>
      <c r="B508" s="166"/>
      <c r="C508" s="166"/>
      <c r="D508" s="166"/>
      <c r="E508" s="166"/>
      <c r="F508" s="166"/>
      <c r="G508" s="166"/>
      <c r="H508" s="166"/>
      <c r="I508" s="166"/>
      <c r="J508" s="166"/>
      <c r="K508" s="166"/>
      <c r="L508" s="166"/>
      <c r="M508" s="166"/>
      <c r="N508" s="166"/>
      <c r="O508" s="166"/>
      <c r="P508" s="166"/>
      <c r="Q508" s="166"/>
      <c r="R508" s="166"/>
      <c r="S508" s="166"/>
      <c r="T508" s="166"/>
      <c r="U508" s="166"/>
      <c r="V508" s="166"/>
      <c r="W508" s="166"/>
      <c r="X508" s="166"/>
      <c r="Y508" s="166"/>
      <c r="Z508" s="166"/>
    </row>
    <row r="509" spans="1:26" ht="21" customHeight="1">
      <c r="A509" s="166"/>
      <c r="B509" s="166"/>
      <c r="C509" s="166"/>
      <c r="D509" s="166"/>
      <c r="E509" s="166"/>
      <c r="F509" s="166"/>
      <c r="G509" s="166"/>
      <c r="H509" s="166"/>
      <c r="I509" s="166"/>
      <c r="J509" s="166"/>
      <c r="K509" s="166"/>
      <c r="L509" s="166"/>
      <c r="M509" s="166"/>
      <c r="N509" s="166"/>
      <c r="O509" s="166"/>
      <c r="P509" s="166"/>
      <c r="Q509" s="166"/>
      <c r="R509" s="166"/>
      <c r="S509" s="166"/>
      <c r="T509" s="166"/>
      <c r="U509" s="166"/>
      <c r="V509" s="166"/>
      <c r="W509" s="166"/>
      <c r="X509" s="166"/>
      <c r="Y509" s="166"/>
      <c r="Z509" s="166"/>
    </row>
    <row r="510" spans="1:26" ht="21" customHeight="1">
      <c r="A510" s="166"/>
      <c r="B510" s="166"/>
      <c r="C510" s="166"/>
      <c r="D510" s="166"/>
      <c r="E510" s="166"/>
      <c r="F510" s="166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</row>
    <row r="511" spans="1:26" ht="21" customHeight="1">
      <c r="A511" s="166"/>
      <c r="B511" s="166"/>
      <c r="C511" s="166"/>
      <c r="D511" s="166"/>
      <c r="E511" s="166"/>
      <c r="F511" s="166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</row>
    <row r="512" spans="1:26" ht="21" customHeight="1">
      <c r="A512" s="166"/>
      <c r="B512" s="166"/>
      <c r="C512" s="166"/>
      <c r="D512" s="166"/>
      <c r="E512" s="166"/>
      <c r="F512" s="166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</row>
    <row r="513" spans="1:26" ht="21" customHeight="1">
      <c r="A513" s="166"/>
      <c r="B513" s="166"/>
      <c r="C513" s="166"/>
      <c r="D513" s="166"/>
      <c r="E513" s="166"/>
      <c r="F513" s="166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</row>
    <row r="514" spans="1:26" ht="21" customHeight="1">
      <c r="A514" s="166"/>
      <c r="B514" s="166"/>
      <c r="C514" s="166"/>
      <c r="D514" s="166"/>
      <c r="E514" s="166"/>
      <c r="F514" s="166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</row>
    <row r="515" spans="1:26" ht="21" customHeight="1">
      <c r="A515" s="166"/>
      <c r="B515" s="166"/>
      <c r="C515" s="166"/>
      <c r="D515" s="166"/>
      <c r="E515" s="166"/>
      <c r="F515" s="166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</row>
    <row r="516" spans="1:26" ht="21" customHeight="1">
      <c r="A516" s="166"/>
      <c r="B516" s="166"/>
      <c r="C516" s="166"/>
      <c r="D516" s="166"/>
      <c r="E516" s="166"/>
      <c r="F516" s="166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</row>
    <row r="517" spans="1:26" ht="21" customHeight="1">
      <c r="A517" s="166"/>
      <c r="B517" s="166"/>
      <c r="C517" s="166"/>
      <c r="D517" s="166"/>
      <c r="E517" s="166"/>
      <c r="F517" s="166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</row>
    <row r="518" spans="1:26" ht="21" customHeight="1">
      <c r="A518" s="166"/>
      <c r="B518" s="166"/>
      <c r="C518" s="166"/>
      <c r="D518" s="166"/>
      <c r="E518" s="166"/>
      <c r="F518" s="166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</row>
    <row r="519" spans="1:26" ht="21" customHeight="1">
      <c r="A519" s="166"/>
      <c r="B519" s="166"/>
      <c r="C519" s="166"/>
      <c r="D519" s="166"/>
      <c r="E519" s="166"/>
      <c r="F519" s="166"/>
      <c r="G519" s="166"/>
      <c r="H519" s="166"/>
      <c r="I519" s="166"/>
      <c r="J519" s="166"/>
      <c r="K519" s="166"/>
      <c r="L519" s="166"/>
      <c r="M519" s="166"/>
      <c r="N519" s="166"/>
      <c r="O519" s="166"/>
      <c r="P519" s="166"/>
      <c r="Q519" s="166"/>
      <c r="R519" s="166"/>
      <c r="S519" s="166"/>
      <c r="T519" s="166"/>
      <c r="U519" s="166"/>
      <c r="V519" s="166"/>
      <c r="W519" s="166"/>
      <c r="X519" s="166"/>
      <c r="Y519" s="166"/>
      <c r="Z519" s="166"/>
    </row>
    <row r="520" spans="1:26" ht="21" customHeight="1">
      <c r="A520" s="166"/>
      <c r="B520" s="166"/>
      <c r="C520" s="166"/>
      <c r="D520" s="166"/>
      <c r="E520" s="166"/>
      <c r="F520" s="166"/>
      <c r="G520" s="166"/>
      <c r="H520" s="166"/>
      <c r="I520" s="166"/>
      <c r="J520" s="166"/>
      <c r="K520" s="166"/>
      <c r="L520" s="166"/>
      <c r="M520" s="166"/>
      <c r="N520" s="166"/>
      <c r="O520" s="166"/>
      <c r="P520" s="166"/>
      <c r="Q520" s="166"/>
      <c r="R520" s="166"/>
      <c r="S520" s="166"/>
      <c r="T520" s="166"/>
      <c r="U520" s="166"/>
      <c r="V520" s="166"/>
      <c r="W520" s="166"/>
      <c r="X520" s="166"/>
      <c r="Y520" s="166"/>
      <c r="Z520" s="166"/>
    </row>
    <row r="521" spans="1:26" ht="21" customHeight="1">
      <c r="A521" s="166"/>
      <c r="B521" s="166"/>
      <c r="C521" s="166"/>
      <c r="D521" s="166"/>
      <c r="E521" s="166"/>
      <c r="F521" s="166"/>
      <c r="G521" s="166"/>
      <c r="H521" s="166"/>
      <c r="I521" s="166"/>
      <c r="J521" s="166"/>
      <c r="K521" s="166"/>
      <c r="L521" s="166"/>
      <c r="M521" s="166"/>
      <c r="N521" s="166"/>
      <c r="O521" s="166"/>
      <c r="P521" s="166"/>
      <c r="Q521" s="166"/>
      <c r="R521" s="166"/>
      <c r="S521" s="166"/>
      <c r="T521" s="166"/>
      <c r="U521" s="166"/>
      <c r="V521" s="166"/>
      <c r="W521" s="166"/>
      <c r="X521" s="166"/>
      <c r="Y521" s="166"/>
      <c r="Z521" s="166"/>
    </row>
    <row r="522" spans="1:26" ht="21" customHeight="1">
      <c r="A522" s="166"/>
      <c r="B522" s="166"/>
      <c r="C522" s="166"/>
      <c r="D522" s="166"/>
      <c r="E522" s="166"/>
      <c r="F522" s="166"/>
      <c r="G522" s="166"/>
      <c r="H522" s="166"/>
      <c r="I522" s="166"/>
      <c r="J522" s="166"/>
      <c r="K522" s="166"/>
      <c r="L522" s="166"/>
      <c r="M522" s="166"/>
      <c r="N522" s="166"/>
      <c r="O522" s="166"/>
      <c r="P522" s="166"/>
      <c r="Q522" s="166"/>
      <c r="R522" s="166"/>
      <c r="S522" s="166"/>
      <c r="T522" s="166"/>
      <c r="U522" s="166"/>
      <c r="V522" s="166"/>
      <c r="W522" s="166"/>
      <c r="X522" s="166"/>
      <c r="Y522" s="166"/>
      <c r="Z522" s="166"/>
    </row>
    <row r="523" spans="1:26" ht="21" customHeight="1">
      <c r="A523" s="166"/>
      <c r="B523" s="166"/>
      <c r="C523" s="166"/>
      <c r="D523" s="166"/>
      <c r="E523" s="166"/>
      <c r="F523" s="166"/>
      <c r="G523" s="166"/>
      <c r="H523" s="166"/>
      <c r="I523" s="166"/>
      <c r="J523" s="166"/>
      <c r="K523" s="166"/>
      <c r="L523" s="166"/>
      <c r="M523" s="166"/>
      <c r="N523" s="166"/>
      <c r="O523" s="166"/>
      <c r="P523" s="166"/>
      <c r="Q523" s="166"/>
      <c r="R523" s="166"/>
      <c r="S523" s="166"/>
      <c r="T523" s="166"/>
      <c r="U523" s="166"/>
      <c r="V523" s="166"/>
      <c r="W523" s="166"/>
      <c r="X523" s="166"/>
      <c r="Y523" s="166"/>
      <c r="Z523" s="166"/>
    </row>
    <row r="524" spans="1:26" ht="21" customHeight="1">
      <c r="A524" s="166"/>
      <c r="B524" s="166"/>
      <c r="C524" s="166"/>
      <c r="D524" s="166"/>
      <c r="E524" s="166"/>
      <c r="F524" s="166"/>
      <c r="G524" s="166"/>
      <c r="H524" s="166"/>
      <c r="I524" s="166"/>
      <c r="J524" s="166"/>
      <c r="K524" s="166"/>
      <c r="L524" s="166"/>
      <c r="M524" s="166"/>
      <c r="N524" s="166"/>
      <c r="O524" s="166"/>
      <c r="P524" s="166"/>
      <c r="Q524" s="166"/>
      <c r="R524" s="166"/>
      <c r="S524" s="166"/>
      <c r="T524" s="166"/>
      <c r="U524" s="166"/>
      <c r="V524" s="166"/>
      <c r="W524" s="166"/>
      <c r="X524" s="166"/>
      <c r="Y524" s="166"/>
      <c r="Z524" s="166"/>
    </row>
    <row r="525" spans="1:26" ht="21" customHeight="1">
      <c r="A525" s="166"/>
      <c r="B525" s="166"/>
      <c r="C525" s="166"/>
      <c r="D525" s="166"/>
      <c r="E525" s="166"/>
      <c r="F525" s="166"/>
      <c r="G525" s="166"/>
      <c r="H525" s="166"/>
      <c r="I525" s="166"/>
      <c r="J525" s="166"/>
      <c r="K525" s="166"/>
      <c r="L525" s="166"/>
      <c r="M525" s="166"/>
      <c r="N525" s="166"/>
      <c r="O525" s="166"/>
      <c r="P525" s="166"/>
      <c r="Q525" s="166"/>
      <c r="R525" s="166"/>
      <c r="S525" s="166"/>
      <c r="T525" s="166"/>
      <c r="U525" s="166"/>
      <c r="V525" s="166"/>
      <c r="W525" s="166"/>
      <c r="X525" s="166"/>
      <c r="Y525" s="166"/>
      <c r="Z525" s="166"/>
    </row>
    <row r="526" spans="1:26" ht="21" customHeight="1">
      <c r="A526" s="166"/>
      <c r="B526" s="166"/>
      <c r="C526" s="166"/>
      <c r="D526" s="166"/>
      <c r="E526" s="166"/>
      <c r="F526" s="166"/>
      <c r="G526" s="166"/>
      <c r="H526" s="166"/>
      <c r="I526" s="166"/>
      <c r="J526" s="166"/>
      <c r="K526" s="166"/>
      <c r="L526" s="166"/>
      <c r="M526" s="166"/>
      <c r="N526" s="166"/>
      <c r="O526" s="166"/>
      <c r="P526" s="166"/>
      <c r="Q526" s="166"/>
      <c r="R526" s="166"/>
      <c r="S526" s="166"/>
      <c r="T526" s="166"/>
      <c r="U526" s="166"/>
      <c r="V526" s="166"/>
      <c r="W526" s="166"/>
      <c r="X526" s="166"/>
      <c r="Y526" s="166"/>
      <c r="Z526" s="166"/>
    </row>
    <row r="527" spans="1:26" ht="21" customHeight="1">
      <c r="A527" s="166"/>
      <c r="B527" s="166"/>
      <c r="C527" s="166"/>
      <c r="D527" s="166"/>
      <c r="E527" s="166"/>
      <c r="F527" s="166"/>
      <c r="G527" s="166"/>
      <c r="H527" s="166"/>
      <c r="I527" s="166"/>
      <c r="J527" s="166"/>
      <c r="K527" s="166"/>
      <c r="L527" s="166"/>
      <c r="M527" s="166"/>
      <c r="N527" s="166"/>
      <c r="O527" s="166"/>
      <c r="P527" s="166"/>
      <c r="Q527" s="166"/>
      <c r="R527" s="166"/>
      <c r="S527" s="166"/>
      <c r="T527" s="166"/>
      <c r="U527" s="166"/>
      <c r="V527" s="166"/>
      <c r="W527" s="166"/>
      <c r="X527" s="166"/>
      <c r="Y527" s="166"/>
      <c r="Z527" s="166"/>
    </row>
    <row r="528" spans="1:26" ht="21" customHeight="1">
      <c r="A528" s="166"/>
      <c r="B528" s="166"/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</row>
    <row r="529" spans="1:26" ht="21" customHeight="1">
      <c r="A529" s="166"/>
      <c r="B529" s="166"/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</row>
    <row r="530" spans="1:26" ht="21" customHeight="1">
      <c r="A530" s="166"/>
      <c r="B530" s="166"/>
      <c r="C530" s="166"/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6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</row>
    <row r="531" spans="1:26" ht="21" customHeight="1">
      <c r="A531" s="166"/>
      <c r="B531" s="166"/>
      <c r="C531" s="166"/>
      <c r="D531" s="166"/>
      <c r="E531" s="166"/>
      <c r="F531" s="166"/>
      <c r="G531" s="166"/>
      <c r="H531" s="166"/>
      <c r="I531" s="166"/>
      <c r="J531" s="166"/>
      <c r="K531" s="166"/>
      <c r="L531" s="166"/>
      <c r="M531" s="166"/>
      <c r="N531" s="166"/>
      <c r="O531" s="166"/>
      <c r="P531" s="166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</row>
    <row r="532" spans="1:26" ht="21" customHeight="1">
      <c r="A532" s="166"/>
      <c r="B532" s="166"/>
      <c r="C532" s="166"/>
      <c r="D532" s="166"/>
      <c r="E532" s="166"/>
      <c r="F532" s="166"/>
      <c r="G532" s="166"/>
      <c r="H532" s="166"/>
      <c r="I532" s="166"/>
      <c r="J532" s="166"/>
      <c r="K532" s="166"/>
      <c r="L532" s="166"/>
      <c r="M532" s="166"/>
      <c r="N532" s="166"/>
      <c r="O532" s="166"/>
      <c r="P532" s="166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</row>
    <row r="533" spans="1:26" ht="21" customHeight="1">
      <c r="A533" s="166"/>
      <c r="B533" s="166"/>
      <c r="C533" s="166"/>
      <c r="D533" s="166"/>
      <c r="E533" s="166"/>
      <c r="F533" s="166"/>
      <c r="G533" s="166"/>
      <c r="H533" s="166"/>
      <c r="I533" s="166"/>
      <c r="J533" s="166"/>
      <c r="K533" s="166"/>
      <c r="L533" s="166"/>
      <c r="M533" s="166"/>
      <c r="N533" s="166"/>
      <c r="O533" s="166"/>
      <c r="P533" s="166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</row>
    <row r="534" spans="1:26" ht="21" customHeight="1">
      <c r="A534" s="166"/>
      <c r="B534" s="166"/>
      <c r="C534" s="166"/>
      <c r="D534" s="166"/>
      <c r="E534" s="166"/>
      <c r="F534" s="166"/>
      <c r="G534" s="166"/>
      <c r="H534" s="166"/>
      <c r="I534" s="166"/>
      <c r="J534" s="166"/>
      <c r="K534" s="166"/>
      <c r="L534" s="166"/>
      <c r="M534" s="166"/>
      <c r="N534" s="166"/>
      <c r="O534" s="166"/>
      <c r="P534" s="166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</row>
    <row r="535" spans="1:26" ht="21" customHeight="1">
      <c r="A535" s="166"/>
      <c r="B535" s="166"/>
      <c r="C535" s="166"/>
      <c r="D535" s="166"/>
      <c r="E535" s="166"/>
      <c r="F535" s="166"/>
      <c r="G535" s="166"/>
      <c r="H535" s="166"/>
      <c r="I535" s="166"/>
      <c r="J535" s="166"/>
      <c r="K535" s="166"/>
      <c r="L535" s="166"/>
      <c r="M535" s="166"/>
      <c r="N535" s="166"/>
      <c r="O535" s="166"/>
      <c r="P535" s="166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</row>
    <row r="536" spans="1:26" ht="21" customHeight="1">
      <c r="A536" s="166"/>
      <c r="B536" s="166"/>
      <c r="C536" s="166"/>
      <c r="D536" s="166"/>
      <c r="E536" s="166"/>
      <c r="F536" s="166"/>
      <c r="G536" s="166"/>
      <c r="H536" s="166"/>
      <c r="I536" s="166"/>
      <c r="J536" s="166"/>
      <c r="K536" s="166"/>
      <c r="L536" s="166"/>
      <c r="M536" s="166"/>
      <c r="N536" s="166"/>
      <c r="O536" s="166"/>
      <c r="P536" s="166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</row>
    <row r="537" spans="1:26" ht="21" customHeight="1">
      <c r="A537" s="166"/>
      <c r="B537" s="166"/>
      <c r="C537" s="166"/>
      <c r="D537" s="166"/>
      <c r="E537" s="166"/>
      <c r="F537" s="166"/>
      <c r="G537" s="166"/>
      <c r="H537" s="166"/>
      <c r="I537" s="166"/>
      <c r="J537" s="166"/>
      <c r="K537" s="166"/>
      <c r="L537" s="166"/>
      <c r="M537" s="166"/>
      <c r="N537" s="166"/>
      <c r="O537" s="166"/>
      <c r="P537" s="166"/>
      <c r="Q537" s="166"/>
      <c r="R537" s="166"/>
      <c r="S537" s="166"/>
      <c r="T537" s="166"/>
      <c r="U537" s="166"/>
      <c r="V537" s="166"/>
      <c r="W537" s="166"/>
      <c r="X537" s="166"/>
      <c r="Y537" s="166"/>
      <c r="Z537" s="166"/>
    </row>
    <row r="538" spans="1:26" ht="21" customHeight="1">
      <c r="A538" s="166"/>
      <c r="B538" s="166"/>
      <c r="C538" s="166"/>
      <c r="D538" s="166"/>
      <c r="E538" s="166"/>
      <c r="F538" s="166"/>
      <c r="G538" s="166"/>
      <c r="H538" s="166"/>
      <c r="I538" s="166"/>
      <c r="J538" s="166"/>
      <c r="K538" s="166"/>
      <c r="L538" s="166"/>
      <c r="M538" s="166"/>
      <c r="N538" s="166"/>
      <c r="O538" s="166"/>
      <c r="P538" s="166"/>
      <c r="Q538" s="166"/>
      <c r="R538" s="166"/>
      <c r="S538" s="166"/>
      <c r="T538" s="166"/>
      <c r="U538" s="166"/>
      <c r="V538" s="166"/>
      <c r="W538" s="166"/>
      <c r="X538" s="166"/>
      <c r="Y538" s="166"/>
      <c r="Z538" s="166"/>
    </row>
    <row r="539" spans="1:26" ht="21" customHeight="1">
      <c r="A539" s="166"/>
      <c r="B539" s="166"/>
      <c r="C539" s="166"/>
      <c r="D539" s="166"/>
      <c r="E539" s="166"/>
      <c r="F539" s="166"/>
      <c r="G539" s="166"/>
      <c r="H539" s="166"/>
      <c r="I539" s="166"/>
      <c r="J539" s="166"/>
      <c r="K539" s="166"/>
      <c r="L539" s="166"/>
      <c r="M539" s="166"/>
      <c r="N539" s="166"/>
      <c r="O539" s="166"/>
      <c r="P539" s="166"/>
      <c r="Q539" s="166"/>
      <c r="R539" s="166"/>
      <c r="S539" s="166"/>
      <c r="T539" s="166"/>
      <c r="U539" s="166"/>
      <c r="V539" s="166"/>
      <c r="W539" s="166"/>
      <c r="X539" s="166"/>
      <c r="Y539" s="166"/>
      <c r="Z539" s="166"/>
    </row>
    <row r="540" spans="1:26" ht="21" customHeight="1">
      <c r="A540" s="166"/>
      <c r="B540" s="166"/>
      <c r="C540" s="166"/>
      <c r="D540" s="166"/>
      <c r="E540" s="166"/>
      <c r="F540" s="166"/>
      <c r="G540" s="166"/>
      <c r="H540" s="166"/>
      <c r="I540" s="166"/>
      <c r="J540" s="166"/>
      <c r="K540" s="166"/>
      <c r="L540" s="166"/>
      <c r="M540" s="166"/>
      <c r="N540" s="166"/>
      <c r="O540" s="166"/>
      <c r="P540" s="166"/>
      <c r="Q540" s="166"/>
      <c r="R540" s="166"/>
      <c r="S540" s="166"/>
      <c r="T540" s="166"/>
      <c r="U540" s="166"/>
      <c r="V540" s="166"/>
      <c r="W540" s="166"/>
      <c r="X540" s="166"/>
      <c r="Y540" s="166"/>
      <c r="Z540" s="166"/>
    </row>
    <row r="541" spans="1:26" ht="21" customHeight="1">
      <c r="A541" s="166"/>
      <c r="B541" s="166"/>
      <c r="C541" s="166"/>
      <c r="D541" s="166"/>
      <c r="E541" s="166"/>
      <c r="F541" s="166"/>
      <c r="G541" s="166"/>
      <c r="H541" s="166"/>
      <c r="I541" s="166"/>
      <c r="J541" s="166"/>
      <c r="K541" s="166"/>
      <c r="L541" s="166"/>
      <c r="M541" s="166"/>
      <c r="N541" s="166"/>
      <c r="O541" s="166"/>
      <c r="P541" s="166"/>
      <c r="Q541" s="166"/>
      <c r="R541" s="166"/>
      <c r="S541" s="166"/>
      <c r="T541" s="166"/>
      <c r="U541" s="166"/>
      <c r="V541" s="166"/>
      <c r="W541" s="166"/>
      <c r="X541" s="166"/>
      <c r="Y541" s="166"/>
      <c r="Z541" s="166"/>
    </row>
    <row r="542" spans="1:26" ht="21" customHeight="1">
      <c r="A542" s="166"/>
      <c r="B542" s="166"/>
      <c r="C542" s="166"/>
      <c r="D542" s="166"/>
      <c r="E542" s="166"/>
      <c r="F542" s="166"/>
      <c r="G542" s="166"/>
      <c r="H542" s="166"/>
      <c r="I542" s="166"/>
      <c r="J542" s="166"/>
      <c r="K542" s="166"/>
      <c r="L542" s="166"/>
      <c r="M542" s="166"/>
      <c r="N542" s="166"/>
      <c r="O542" s="166"/>
      <c r="P542" s="166"/>
      <c r="Q542" s="166"/>
      <c r="R542" s="166"/>
      <c r="S542" s="166"/>
      <c r="T542" s="166"/>
      <c r="U542" s="166"/>
      <c r="V542" s="166"/>
      <c r="W542" s="166"/>
      <c r="X542" s="166"/>
      <c r="Y542" s="166"/>
      <c r="Z542" s="166"/>
    </row>
    <row r="543" spans="1:26" ht="21" customHeight="1">
      <c r="A543" s="166"/>
      <c r="B543" s="166"/>
      <c r="C543" s="166"/>
      <c r="D543" s="166"/>
      <c r="E543" s="166"/>
      <c r="F543" s="166"/>
      <c r="G543" s="166"/>
      <c r="H543" s="166"/>
      <c r="I543" s="166"/>
      <c r="J543" s="166"/>
      <c r="K543" s="166"/>
      <c r="L543" s="166"/>
      <c r="M543" s="166"/>
      <c r="N543" s="166"/>
      <c r="O543" s="166"/>
      <c r="P543" s="166"/>
      <c r="Q543" s="166"/>
      <c r="R543" s="166"/>
      <c r="S543" s="166"/>
      <c r="T543" s="166"/>
      <c r="U543" s="166"/>
      <c r="V543" s="166"/>
      <c r="W543" s="166"/>
      <c r="X543" s="166"/>
      <c r="Y543" s="166"/>
      <c r="Z543" s="166"/>
    </row>
    <row r="544" spans="1:26" ht="21" customHeight="1">
      <c r="A544" s="166"/>
      <c r="B544" s="166"/>
      <c r="C544" s="166"/>
      <c r="D544" s="166"/>
      <c r="E544" s="166"/>
      <c r="F544" s="166"/>
      <c r="G544" s="166"/>
      <c r="H544" s="166"/>
      <c r="I544" s="166"/>
      <c r="J544" s="166"/>
      <c r="K544" s="166"/>
      <c r="L544" s="166"/>
      <c r="M544" s="166"/>
      <c r="N544" s="166"/>
      <c r="O544" s="166"/>
      <c r="P544" s="166"/>
      <c r="Q544" s="166"/>
      <c r="R544" s="166"/>
      <c r="S544" s="166"/>
      <c r="T544" s="166"/>
      <c r="U544" s="166"/>
      <c r="V544" s="166"/>
      <c r="W544" s="166"/>
      <c r="X544" s="166"/>
      <c r="Y544" s="166"/>
      <c r="Z544" s="166"/>
    </row>
    <row r="545" spans="1:26" ht="21" customHeight="1">
      <c r="A545" s="166"/>
      <c r="B545" s="166"/>
      <c r="C545" s="166"/>
      <c r="D545" s="166"/>
      <c r="E545" s="166"/>
      <c r="F545" s="166"/>
      <c r="G545" s="166"/>
      <c r="H545" s="166"/>
      <c r="I545" s="166"/>
      <c r="J545" s="166"/>
      <c r="K545" s="166"/>
      <c r="L545" s="166"/>
      <c r="M545" s="166"/>
      <c r="N545" s="166"/>
      <c r="O545" s="166"/>
      <c r="P545" s="166"/>
      <c r="Q545" s="166"/>
      <c r="R545" s="166"/>
      <c r="S545" s="166"/>
      <c r="T545" s="166"/>
      <c r="U545" s="166"/>
      <c r="V545" s="166"/>
      <c r="W545" s="166"/>
      <c r="X545" s="166"/>
      <c r="Y545" s="166"/>
      <c r="Z545" s="166"/>
    </row>
    <row r="546" spans="1:26" ht="21" customHeight="1">
      <c r="A546" s="166"/>
      <c r="B546" s="166"/>
      <c r="C546" s="166"/>
      <c r="D546" s="166"/>
      <c r="E546" s="166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</row>
    <row r="547" spans="1:26" ht="21" customHeight="1">
      <c r="A547" s="166"/>
      <c r="B547" s="166"/>
      <c r="C547" s="166"/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</row>
    <row r="548" spans="1:26" ht="21" customHeight="1">
      <c r="A548" s="166"/>
      <c r="B548" s="166"/>
      <c r="C548" s="166"/>
      <c r="D548" s="166"/>
      <c r="E548" s="166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</row>
    <row r="549" spans="1:26" ht="21" customHeight="1">
      <c r="A549" s="166"/>
      <c r="B549" s="166"/>
      <c r="C549" s="166"/>
      <c r="D549" s="166"/>
      <c r="E549" s="166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</row>
    <row r="550" spans="1:26" ht="21" customHeight="1">
      <c r="A550" s="166"/>
      <c r="B550" s="166"/>
      <c r="C550" s="166"/>
      <c r="D550" s="166"/>
      <c r="E550" s="166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</row>
    <row r="551" spans="1:26" ht="21" customHeight="1">
      <c r="A551" s="166"/>
      <c r="B551" s="166"/>
      <c r="C551" s="166"/>
      <c r="D551" s="166"/>
      <c r="E551" s="166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</row>
    <row r="552" spans="1:26" ht="21" customHeight="1">
      <c r="A552" s="166"/>
      <c r="B552" s="166"/>
      <c r="C552" s="166"/>
      <c r="D552" s="166"/>
      <c r="E552" s="166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</row>
    <row r="553" spans="1:26" ht="21" customHeight="1">
      <c r="A553" s="166"/>
      <c r="B553" s="166"/>
      <c r="C553" s="166"/>
      <c r="D553" s="166"/>
      <c r="E553" s="166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</row>
    <row r="554" spans="1:26" ht="21" customHeight="1">
      <c r="A554" s="166"/>
      <c r="B554" s="166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</row>
    <row r="555" spans="1:26" ht="21" customHeight="1">
      <c r="A555" s="166"/>
      <c r="B555" s="166"/>
      <c r="C555" s="166"/>
      <c r="D555" s="166"/>
      <c r="E555" s="166"/>
      <c r="F555" s="166"/>
      <c r="G555" s="166"/>
      <c r="H555" s="166"/>
      <c r="I555" s="166"/>
      <c r="J555" s="166"/>
      <c r="K555" s="166"/>
      <c r="L555" s="166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</row>
    <row r="556" spans="1:26" ht="21" customHeight="1">
      <c r="A556" s="166"/>
      <c r="B556" s="166"/>
      <c r="C556" s="166"/>
      <c r="D556" s="166"/>
      <c r="E556" s="166"/>
      <c r="F556" s="166"/>
      <c r="G556" s="166"/>
      <c r="H556" s="166"/>
      <c r="I556" s="166"/>
      <c r="J556" s="166"/>
      <c r="K556" s="166"/>
      <c r="L556" s="166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</row>
    <row r="557" spans="1:26" ht="21" customHeight="1">
      <c r="A557" s="166"/>
      <c r="B557" s="166"/>
      <c r="C557" s="166"/>
      <c r="D557" s="166"/>
      <c r="E557" s="166"/>
      <c r="F557" s="166"/>
      <c r="G557" s="166"/>
      <c r="H557" s="166"/>
      <c r="I557" s="166"/>
      <c r="J557" s="166"/>
      <c r="K557" s="166"/>
      <c r="L557" s="166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</row>
    <row r="558" spans="1:26" ht="21" customHeight="1">
      <c r="A558" s="166"/>
      <c r="B558" s="166"/>
      <c r="C558" s="166"/>
      <c r="D558" s="166"/>
      <c r="E558" s="166"/>
      <c r="F558" s="166"/>
      <c r="G558" s="166"/>
      <c r="H558" s="166"/>
      <c r="I558" s="166"/>
      <c r="J558" s="166"/>
      <c r="K558" s="166"/>
      <c r="L558" s="166"/>
      <c r="M558" s="166"/>
      <c r="N558" s="166"/>
      <c r="O558" s="166"/>
      <c r="P558" s="166"/>
      <c r="Q558" s="166"/>
      <c r="R558" s="166"/>
      <c r="S558" s="166"/>
      <c r="T558" s="166"/>
      <c r="U558" s="166"/>
      <c r="V558" s="166"/>
      <c r="W558" s="166"/>
      <c r="X558" s="166"/>
      <c r="Y558" s="166"/>
      <c r="Z558" s="166"/>
    </row>
    <row r="559" spans="1:26" ht="21" customHeight="1">
      <c r="A559" s="166"/>
      <c r="B559" s="166"/>
      <c r="C559" s="166"/>
      <c r="D559" s="166"/>
      <c r="E559" s="166"/>
      <c r="F559" s="166"/>
      <c r="G559" s="166"/>
      <c r="H559" s="166"/>
      <c r="I559" s="166"/>
      <c r="J559" s="166"/>
      <c r="K559" s="166"/>
      <c r="L559" s="166"/>
      <c r="M559" s="166"/>
      <c r="N559" s="166"/>
      <c r="O559" s="166"/>
      <c r="P559" s="166"/>
      <c r="Q559" s="166"/>
      <c r="R559" s="166"/>
      <c r="S559" s="166"/>
      <c r="T559" s="166"/>
      <c r="U559" s="166"/>
      <c r="V559" s="166"/>
      <c r="W559" s="166"/>
      <c r="X559" s="166"/>
      <c r="Y559" s="166"/>
      <c r="Z559" s="166"/>
    </row>
    <row r="560" spans="1:26" ht="21" customHeight="1">
      <c r="A560" s="166"/>
      <c r="B560" s="166"/>
      <c r="C560" s="166"/>
      <c r="D560" s="166"/>
      <c r="E560" s="166"/>
      <c r="F560" s="166"/>
      <c r="G560" s="166"/>
      <c r="H560" s="166"/>
      <c r="I560" s="166"/>
      <c r="J560" s="166"/>
      <c r="K560" s="166"/>
      <c r="L560" s="166"/>
      <c r="M560" s="166"/>
      <c r="N560" s="166"/>
      <c r="O560" s="166"/>
      <c r="P560" s="166"/>
      <c r="Q560" s="166"/>
      <c r="R560" s="166"/>
      <c r="S560" s="166"/>
      <c r="T560" s="166"/>
      <c r="U560" s="166"/>
      <c r="V560" s="166"/>
      <c r="W560" s="166"/>
      <c r="X560" s="166"/>
      <c r="Y560" s="166"/>
      <c r="Z560" s="166"/>
    </row>
    <row r="561" spans="1:26" ht="21" customHeight="1">
      <c r="A561" s="166"/>
      <c r="B561" s="166"/>
      <c r="C561" s="166"/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6"/>
      <c r="Q561" s="166"/>
      <c r="R561" s="166"/>
      <c r="S561" s="166"/>
      <c r="T561" s="166"/>
      <c r="U561" s="166"/>
      <c r="V561" s="166"/>
      <c r="W561" s="166"/>
      <c r="X561" s="166"/>
      <c r="Y561" s="166"/>
      <c r="Z561" s="166"/>
    </row>
    <row r="562" spans="1:26" ht="21" customHeight="1">
      <c r="A562" s="166"/>
      <c r="B562" s="166"/>
      <c r="C562" s="166"/>
      <c r="D562" s="166"/>
      <c r="E562" s="166"/>
      <c r="F562" s="166"/>
      <c r="G562" s="166"/>
      <c r="H562" s="166"/>
      <c r="I562" s="166"/>
      <c r="J562" s="166"/>
      <c r="K562" s="166"/>
      <c r="L562" s="166"/>
      <c r="M562" s="166"/>
      <c r="N562" s="166"/>
      <c r="O562" s="166"/>
      <c r="P562" s="166"/>
      <c r="Q562" s="166"/>
      <c r="R562" s="166"/>
      <c r="S562" s="166"/>
      <c r="T562" s="166"/>
      <c r="U562" s="166"/>
      <c r="V562" s="166"/>
      <c r="W562" s="166"/>
      <c r="X562" s="166"/>
      <c r="Y562" s="166"/>
      <c r="Z562" s="166"/>
    </row>
    <row r="563" spans="1:26" ht="21" customHeight="1">
      <c r="A563" s="166"/>
      <c r="B563" s="166"/>
      <c r="C563" s="166"/>
      <c r="D563" s="166"/>
      <c r="E563" s="166"/>
      <c r="F563" s="166"/>
      <c r="G563" s="166"/>
      <c r="H563" s="166"/>
      <c r="I563" s="166"/>
      <c r="J563" s="166"/>
      <c r="K563" s="166"/>
      <c r="L563" s="166"/>
      <c r="M563" s="166"/>
      <c r="N563" s="166"/>
      <c r="O563" s="166"/>
      <c r="P563" s="166"/>
      <c r="Q563" s="166"/>
      <c r="R563" s="166"/>
      <c r="S563" s="166"/>
      <c r="T563" s="166"/>
      <c r="U563" s="166"/>
      <c r="V563" s="166"/>
      <c r="W563" s="166"/>
      <c r="X563" s="166"/>
      <c r="Y563" s="166"/>
      <c r="Z563" s="166"/>
    </row>
    <row r="564" spans="1:26" ht="21" customHeight="1">
      <c r="A564" s="166"/>
      <c r="B564" s="166"/>
      <c r="C564" s="166"/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</row>
    <row r="565" spans="1:26" ht="21" customHeight="1">
      <c r="A565" s="166"/>
      <c r="B565" s="166"/>
      <c r="C565" s="166"/>
      <c r="D565" s="166"/>
      <c r="E565" s="166"/>
      <c r="F565" s="166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</row>
    <row r="566" spans="1:26" ht="21" customHeight="1">
      <c r="A566" s="166"/>
      <c r="B566" s="166"/>
      <c r="C566" s="166"/>
      <c r="D566" s="166"/>
      <c r="E566" s="166"/>
      <c r="F566" s="166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</row>
    <row r="567" spans="1:26" ht="21" customHeight="1">
      <c r="A567" s="166"/>
      <c r="B567" s="166"/>
      <c r="C567" s="166"/>
      <c r="D567" s="166"/>
      <c r="E567" s="166"/>
      <c r="F567" s="166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</row>
    <row r="568" spans="1:26" ht="21" customHeight="1">
      <c r="A568" s="166"/>
      <c r="B568" s="166"/>
      <c r="C568" s="166"/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</row>
    <row r="569" spans="1:26" ht="21" customHeight="1">
      <c r="A569" s="166"/>
      <c r="B569" s="166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</row>
    <row r="570" spans="1:26" ht="21" customHeight="1">
      <c r="A570" s="166"/>
      <c r="B570" s="166"/>
      <c r="C570" s="166"/>
      <c r="D570" s="166"/>
      <c r="E570" s="166"/>
      <c r="F570" s="166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</row>
    <row r="571" spans="1:26" ht="21" customHeight="1">
      <c r="A571" s="166"/>
      <c r="B571" s="166"/>
      <c r="C571" s="166"/>
      <c r="D571" s="166"/>
      <c r="E571" s="166"/>
      <c r="F571" s="166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</row>
    <row r="572" spans="1:26" ht="21" customHeight="1">
      <c r="A572" s="166"/>
      <c r="B572" s="166"/>
      <c r="C572" s="166"/>
      <c r="D572" s="166"/>
      <c r="E572" s="166"/>
      <c r="F572" s="166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</row>
    <row r="573" spans="1:26" ht="21" customHeight="1">
      <c r="A573" s="166"/>
      <c r="B573" s="166"/>
      <c r="C573" s="166"/>
      <c r="D573" s="166"/>
      <c r="E573" s="166"/>
      <c r="F573" s="166"/>
      <c r="G573" s="166"/>
      <c r="H573" s="166"/>
      <c r="I573" s="166"/>
      <c r="J573" s="166"/>
      <c r="K573" s="166"/>
      <c r="L573" s="166"/>
      <c r="M573" s="166"/>
      <c r="N573" s="166"/>
      <c r="O573" s="166"/>
      <c r="P573" s="166"/>
      <c r="Q573" s="166"/>
      <c r="R573" s="166"/>
      <c r="S573" s="166"/>
      <c r="T573" s="166"/>
      <c r="U573" s="166"/>
      <c r="V573" s="166"/>
      <c r="W573" s="166"/>
      <c r="X573" s="166"/>
      <c r="Y573" s="166"/>
      <c r="Z573" s="166"/>
    </row>
    <row r="574" spans="1:26" ht="21" customHeight="1">
      <c r="A574" s="166"/>
      <c r="B574" s="166"/>
      <c r="C574" s="166"/>
      <c r="D574" s="166"/>
      <c r="E574" s="166"/>
      <c r="F574" s="166"/>
      <c r="G574" s="166"/>
      <c r="H574" s="166"/>
      <c r="I574" s="166"/>
      <c r="J574" s="166"/>
      <c r="K574" s="166"/>
      <c r="L574" s="166"/>
      <c r="M574" s="166"/>
      <c r="N574" s="166"/>
      <c r="O574" s="166"/>
      <c r="P574" s="166"/>
      <c r="Q574" s="166"/>
      <c r="R574" s="166"/>
      <c r="S574" s="166"/>
      <c r="T574" s="166"/>
      <c r="U574" s="166"/>
      <c r="V574" s="166"/>
      <c r="W574" s="166"/>
      <c r="X574" s="166"/>
      <c r="Y574" s="166"/>
      <c r="Z574" s="166"/>
    </row>
    <row r="575" spans="1:26" ht="21" customHeight="1">
      <c r="A575" s="166"/>
      <c r="B575" s="166"/>
      <c r="C575" s="166"/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6"/>
      <c r="Q575" s="166"/>
      <c r="R575" s="166"/>
      <c r="S575" s="166"/>
      <c r="T575" s="166"/>
      <c r="U575" s="166"/>
      <c r="V575" s="166"/>
      <c r="W575" s="166"/>
      <c r="X575" s="166"/>
      <c r="Y575" s="166"/>
      <c r="Z575" s="166"/>
    </row>
    <row r="576" spans="1:26" ht="21" customHeight="1">
      <c r="A576" s="166"/>
      <c r="B576" s="166"/>
      <c r="C576" s="166"/>
      <c r="D576" s="166"/>
      <c r="E576" s="166"/>
      <c r="F576" s="166"/>
      <c r="G576" s="166"/>
      <c r="H576" s="166"/>
      <c r="I576" s="166"/>
      <c r="J576" s="166"/>
      <c r="K576" s="166"/>
      <c r="L576" s="166"/>
      <c r="M576" s="166"/>
      <c r="N576" s="166"/>
      <c r="O576" s="166"/>
      <c r="P576" s="166"/>
      <c r="Q576" s="166"/>
      <c r="R576" s="166"/>
      <c r="S576" s="166"/>
      <c r="T576" s="166"/>
      <c r="U576" s="166"/>
      <c r="V576" s="166"/>
      <c r="W576" s="166"/>
      <c r="X576" s="166"/>
      <c r="Y576" s="166"/>
      <c r="Z576" s="166"/>
    </row>
    <row r="577" spans="1:26" ht="21" customHeight="1">
      <c r="A577" s="166"/>
      <c r="B577" s="166"/>
      <c r="C577" s="166"/>
      <c r="D577" s="166"/>
      <c r="E577" s="166"/>
      <c r="F577" s="166"/>
      <c r="G577" s="166"/>
      <c r="H577" s="166"/>
      <c r="I577" s="166"/>
      <c r="J577" s="166"/>
      <c r="K577" s="166"/>
      <c r="L577" s="166"/>
      <c r="M577" s="166"/>
      <c r="N577" s="166"/>
      <c r="O577" s="166"/>
      <c r="P577" s="166"/>
      <c r="Q577" s="166"/>
      <c r="R577" s="166"/>
      <c r="S577" s="166"/>
      <c r="T577" s="166"/>
      <c r="U577" s="166"/>
      <c r="V577" s="166"/>
      <c r="W577" s="166"/>
      <c r="X577" s="166"/>
      <c r="Y577" s="166"/>
      <c r="Z577" s="166"/>
    </row>
    <row r="578" spans="1:26" ht="21" customHeight="1">
      <c r="A578" s="166"/>
      <c r="B578" s="166"/>
      <c r="C578" s="166"/>
      <c r="D578" s="166"/>
      <c r="E578" s="166"/>
      <c r="F578" s="166"/>
      <c r="G578" s="166"/>
      <c r="H578" s="166"/>
      <c r="I578" s="166"/>
      <c r="J578" s="166"/>
      <c r="K578" s="166"/>
      <c r="L578" s="166"/>
      <c r="M578" s="166"/>
      <c r="N578" s="166"/>
      <c r="O578" s="166"/>
      <c r="P578" s="166"/>
      <c r="Q578" s="166"/>
      <c r="R578" s="166"/>
      <c r="S578" s="166"/>
      <c r="T578" s="166"/>
      <c r="U578" s="166"/>
      <c r="V578" s="166"/>
      <c r="W578" s="166"/>
      <c r="X578" s="166"/>
      <c r="Y578" s="166"/>
      <c r="Z578" s="166"/>
    </row>
    <row r="579" spans="1:26" ht="21" customHeight="1">
      <c r="A579" s="166"/>
      <c r="B579" s="166"/>
      <c r="C579" s="166"/>
      <c r="D579" s="166"/>
      <c r="E579" s="166"/>
      <c r="F579" s="166"/>
      <c r="G579" s="166"/>
      <c r="H579" s="166"/>
      <c r="I579" s="166"/>
      <c r="J579" s="166"/>
      <c r="K579" s="166"/>
      <c r="L579" s="166"/>
      <c r="M579" s="166"/>
      <c r="N579" s="166"/>
      <c r="O579" s="166"/>
      <c r="P579" s="166"/>
      <c r="Q579" s="166"/>
      <c r="R579" s="166"/>
      <c r="S579" s="166"/>
      <c r="T579" s="166"/>
      <c r="U579" s="166"/>
      <c r="V579" s="166"/>
      <c r="W579" s="166"/>
      <c r="X579" s="166"/>
      <c r="Y579" s="166"/>
      <c r="Z579" s="166"/>
    </row>
    <row r="580" spans="1:26" ht="21" customHeight="1">
      <c r="A580" s="166"/>
      <c r="B580" s="166"/>
      <c r="C580" s="166"/>
      <c r="D580" s="166"/>
      <c r="E580" s="166"/>
      <c r="F580" s="166"/>
      <c r="G580" s="166"/>
      <c r="H580" s="166"/>
      <c r="I580" s="166"/>
      <c r="J580" s="166"/>
      <c r="K580" s="166"/>
      <c r="L580" s="166"/>
      <c r="M580" s="166"/>
      <c r="N580" s="166"/>
      <c r="O580" s="166"/>
      <c r="P580" s="166"/>
      <c r="Q580" s="166"/>
      <c r="R580" s="166"/>
      <c r="S580" s="166"/>
      <c r="T580" s="166"/>
      <c r="U580" s="166"/>
      <c r="V580" s="166"/>
      <c r="W580" s="166"/>
      <c r="X580" s="166"/>
      <c r="Y580" s="166"/>
      <c r="Z580" s="166"/>
    </row>
    <row r="581" spans="1:26" ht="21" customHeight="1">
      <c r="A581" s="166"/>
      <c r="B581" s="166"/>
      <c r="C581" s="166"/>
      <c r="D581" s="166"/>
      <c r="E581" s="166"/>
      <c r="F581" s="166"/>
      <c r="G581" s="166"/>
      <c r="H581" s="166"/>
      <c r="I581" s="166"/>
      <c r="J581" s="166"/>
      <c r="K581" s="166"/>
      <c r="L581" s="166"/>
      <c r="M581" s="166"/>
      <c r="N581" s="166"/>
      <c r="O581" s="166"/>
      <c r="P581" s="166"/>
      <c r="Q581" s="166"/>
      <c r="R581" s="166"/>
      <c r="S581" s="166"/>
      <c r="T581" s="166"/>
      <c r="U581" s="166"/>
      <c r="V581" s="166"/>
      <c r="W581" s="166"/>
      <c r="X581" s="166"/>
      <c r="Y581" s="166"/>
      <c r="Z581" s="166"/>
    </row>
    <row r="582" spans="1:26" ht="21" customHeight="1">
      <c r="A582" s="166"/>
      <c r="B582" s="166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  <c r="R582" s="166"/>
      <c r="S582" s="166"/>
      <c r="T582" s="166"/>
      <c r="U582" s="166"/>
      <c r="V582" s="166"/>
      <c r="W582" s="166"/>
      <c r="X582" s="166"/>
      <c r="Y582" s="166"/>
      <c r="Z582" s="166"/>
    </row>
    <row r="583" spans="1:26" ht="21" customHeight="1">
      <c r="A583" s="166"/>
      <c r="B583" s="166"/>
      <c r="C583" s="166"/>
      <c r="D583" s="166"/>
      <c r="E583" s="166"/>
      <c r="F583" s="166"/>
      <c r="G583" s="166"/>
      <c r="H583" s="166"/>
      <c r="I583" s="166"/>
      <c r="J583" s="166"/>
      <c r="K583" s="166"/>
      <c r="L583" s="166"/>
      <c r="M583" s="166"/>
      <c r="N583" s="166"/>
      <c r="O583" s="166"/>
      <c r="P583" s="166"/>
      <c r="Q583" s="166"/>
      <c r="R583" s="166"/>
      <c r="S583" s="166"/>
      <c r="T583" s="166"/>
      <c r="U583" s="166"/>
      <c r="V583" s="166"/>
      <c r="W583" s="166"/>
      <c r="X583" s="166"/>
      <c r="Y583" s="166"/>
      <c r="Z583" s="166"/>
    </row>
    <row r="584" spans="1:26" ht="21" customHeight="1">
      <c r="A584" s="166"/>
      <c r="B584" s="166"/>
      <c r="C584" s="166"/>
      <c r="D584" s="166"/>
      <c r="E584" s="166"/>
      <c r="F584" s="166"/>
      <c r="G584" s="166"/>
      <c r="H584" s="166"/>
      <c r="I584" s="166"/>
      <c r="J584" s="166"/>
      <c r="K584" s="166"/>
      <c r="L584" s="166"/>
      <c r="M584" s="166"/>
      <c r="N584" s="166"/>
      <c r="O584" s="166"/>
      <c r="P584" s="166"/>
      <c r="Q584" s="166"/>
      <c r="R584" s="166"/>
      <c r="S584" s="166"/>
      <c r="T584" s="166"/>
      <c r="U584" s="166"/>
      <c r="V584" s="166"/>
      <c r="W584" s="166"/>
      <c r="X584" s="166"/>
      <c r="Y584" s="166"/>
      <c r="Z584" s="166"/>
    </row>
    <row r="585" spans="1:26" ht="21" customHeight="1">
      <c r="A585" s="166"/>
      <c r="B585" s="166"/>
      <c r="C585" s="166"/>
      <c r="D585" s="166"/>
      <c r="E585" s="166"/>
      <c r="F585" s="166"/>
      <c r="G585" s="166"/>
      <c r="H585" s="166"/>
      <c r="I585" s="166"/>
      <c r="J585" s="166"/>
      <c r="K585" s="166"/>
      <c r="L585" s="166"/>
      <c r="M585" s="166"/>
      <c r="N585" s="166"/>
      <c r="O585" s="166"/>
      <c r="P585" s="166"/>
      <c r="Q585" s="166"/>
      <c r="R585" s="166"/>
      <c r="S585" s="166"/>
      <c r="T585" s="166"/>
      <c r="U585" s="166"/>
      <c r="V585" s="166"/>
      <c r="W585" s="166"/>
      <c r="X585" s="166"/>
      <c r="Y585" s="166"/>
      <c r="Z585" s="166"/>
    </row>
    <row r="586" spans="1:26" ht="21" customHeight="1">
      <c r="A586" s="166"/>
      <c r="B586" s="166"/>
      <c r="C586" s="166"/>
      <c r="D586" s="166"/>
      <c r="E586" s="166"/>
      <c r="F586" s="166"/>
      <c r="G586" s="166"/>
      <c r="H586" s="166"/>
      <c r="I586" s="166"/>
      <c r="J586" s="166"/>
      <c r="K586" s="166"/>
      <c r="L586" s="166"/>
      <c r="M586" s="166"/>
      <c r="N586" s="166"/>
      <c r="O586" s="166"/>
      <c r="P586" s="166"/>
      <c r="Q586" s="166"/>
      <c r="R586" s="166"/>
      <c r="S586" s="166"/>
      <c r="T586" s="166"/>
      <c r="U586" s="166"/>
      <c r="V586" s="166"/>
      <c r="W586" s="166"/>
      <c r="X586" s="166"/>
      <c r="Y586" s="166"/>
      <c r="Z586" s="166"/>
    </row>
    <row r="587" spans="1:26" ht="21" customHeight="1">
      <c r="A587" s="166"/>
      <c r="B587" s="166"/>
      <c r="C587" s="166"/>
      <c r="D587" s="166"/>
      <c r="E587" s="166"/>
      <c r="F587" s="166"/>
      <c r="G587" s="166"/>
      <c r="H587" s="166"/>
      <c r="I587" s="166"/>
      <c r="J587" s="166"/>
      <c r="K587" s="166"/>
      <c r="L587" s="166"/>
      <c r="M587" s="166"/>
      <c r="N587" s="166"/>
      <c r="O587" s="166"/>
      <c r="P587" s="166"/>
      <c r="Q587" s="166"/>
      <c r="R587" s="166"/>
      <c r="S587" s="166"/>
      <c r="T587" s="166"/>
      <c r="U587" s="166"/>
      <c r="V587" s="166"/>
      <c r="W587" s="166"/>
      <c r="X587" s="166"/>
      <c r="Y587" s="166"/>
      <c r="Z587" s="166"/>
    </row>
    <row r="588" spans="1:26" ht="21" customHeight="1">
      <c r="A588" s="166"/>
      <c r="B588" s="166"/>
      <c r="C588" s="166"/>
      <c r="D588" s="166"/>
      <c r="E588" s="166"/>
      <c r="F588" s="166"/>
      <c r="G588" s="166"/>
      <c r="H588" s="166"/>
      <c r="I588" s="166"/>
      <c r="J588" s="166"/>
      <c r="K588" s="166"/>
      <c r="L588" s="166"/>
      <c r="M588" s="166"/>
      <c r="N588" s="166"/>
      <c r="O588" s="166"/>
      <c r="P588" s="166"/>
      <c r="Q588" s="166"/>
      <c r="R588" s="166"/>
      <c r="S588" s="166"/>
      <c r="T588" s="166"/>
      <c r="U588" s="166"/>
      <c r="V588" s="166"/>
      <c r="W588" s="166"/>
      <c r="X588" s="166"/>
      <c r="Y588" s="166"/>
      <c r="Z588" s="166"/>
    </row>
    <row r="589" spans="1:26" ht="21" customHeight="1">
      <c r="A589" s="166"/>
      <c r="B589" s="166"/>
      <c r="C589" s="166"/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6"/>
      <c r="Q589" s="166"/>
      <c r="R589" s="166"/>
      <c r="S589" s="166"/>
      <c r="T589" s="166"/>
      <c r="U589" s="166"/>
      <c r="V589" s="166"/>
      <c r="W589" s="166"/>
      <c r="X589" s="166"/>
      <c r="Y589" s="166"/>
      <c r="Z589" s="166"/>
    </row>
    <row r="590" spans="1:26" ht="21" customHeight="1">
      <c r="A590" s="166"/>
      <c r="B590" s="166"/>
      <c r="C590" s="166"/>
      <c r="D590" s="166"/>
      <c r="E590" s="166"/>
      <c r="F590" s="166"/>
      <c r="G590" s="166"/>
      <c r="H590" s="166"/>
      <c r="I590" s="166"/>
      <c r="J590" s="166"/>
      <c r="K590" s="166"/>
      <c r="L590" s="166"/>
      <c r="M590" s="166"/>
      <c r="N590" s="166"/>
      <c r="O590" s="166"/>
      <c r="P590" s="166"/>
      <c r="Q590" s="166"/>
      <c r="R590" s="166"/>
      <c r="S590" s="166"/>
      <c r="T590" s="166"/>
      <c r="U590" s="166"/>
      <c r="V590" s="166"/>
      <c r="W590" s="166"/>
      <c r="X590" s="166"/>
      <c r="Y590" s="166"/>
      <c r="Z590" s="166"/>
    </row>
    <row r="591" spans="1:26" ht="21" customHeight="1">
      <c r="A591" s="166"/>
      <c r="B591" s="166"/>
      <c r="C591" s="166"/>
      <c r="D591" s="166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6"/>
      <c r="Q591" s="166"/>
      <c r="R591" s="166"/>
      <c r="S591" s="166"/>
      <c r="T591" s="166"/>
      <c r="U591" s="166"/>
      <c r="V591" s="166"/>
      <c r="W591" s="166"/>
      <c r="X591" s="166"/>
      <c r="Y591" s="166"/>
      <c r="Z591" s="166"/>
    </row>
    <row r="592" spans="1:26" ht="21" customHeight="1">
      <c r="A592" s="166"/>
      <c r="B592" s="166"/>
      <c r="C592" s="166"/>
      <c r="D592" s="166"/>
      <c r="E592" s="166"/>
      <c r="F592" s="166"/>
      <c r="G592" s="166"/>
      <c r="H592" s="166"/>
      <c r="I592" s="166"/>
      <c r="J592" s="166"/>
      <c r="K592" s="166"/>
      <c r="L592" s="166"/>
      <c r="M592" s="166"/>
      <c r="N592" s="166"/>
      <c r="O592" s="166"/>
      <c r="P592" s="166"/>
      <c r="Q592" s="166"/>
      <c r="R592" s="166"/>
      <c r="S592" s="166"/>
      <c r="T592" s="166"/>
      <c r="U592" s="166"/>
      <c r="V592" s="166"/>
      <c r="W592" s="166"/>
      <c r="X592" s="166"/>
      <c r="Y592" s="166"/>
      <c r="Z592" s="166"/>
    </row>
    <row r="593" spans="1:26" ht="21" customHeight="1">
      <c r="A593" s="166"/>
      <c r="B593" s="166"/>
      <c r="C593" s="166"/>
      <c r="D593" s="166"/>
      <c r="E593" s="166"/>
      <c r="F593" s="166"/>
      <c r="G593" s="166"/>
      <c r="H593" s="166"/>
      <c r="I593" s="166"/>
      <c r="J593" s="166"/>
      <c r="K593" s="166"/>
      <c r="L593" s="166"/>
      <c r="M593" s="166"/>
      <c r="N593" s="166"/>
      <c r="O593" s="166"/>
      <c r="P593" s="166"/>
      <c r="Q593" s="166"/>
      <c r="R593" s="166"/>
      <c r="S593" s="166"/>
      <c r="T593" s="166"/>
      <c r="U593" s="166"/>
      <c r="V593" s="166"/>
      <c r="W593" s="166"/>
      <c r="X593" s="166"/>
      <c r="Y593" s="166"/>
      <c r="Z593" s="166"/>
    </row>
    <row r="594" spans="1:26" ht="21" customHeight="1">
      <c r="A594" s="166"/>
      <c r="B594" s="166"/>
      <c r="C594" s="166"/>
      <c r="D594" s="166"/>
      <c r="E594" s="166"/>
      <c r="F594" s="166"/>
      <c r="G594" s="166"/>
      <c r="H594" s="166"/>
      <c r="I594" s="166"/>
      <c r="J594" s="166"/>
      <c r="K594" s="166"/>
      <c r="L594" s="166"/>
      <c r="M594" s="166"/>
      <c r="N594" s="166"/>
      <c r="O594" s="166"/>
      <c r="P594" s="166"/>
      <c r="Q594" s="166"/>
      <c r="R594" s="166"/>
      <c r="S594" s="166"/>
      <c r="T594" s="166"/>
      <c r="U594" s="166"/>
      <c r="V594" s="166"/>
      <c r="W594" s="166"/>
      <c r="X594" s="166"/>
      <c r="Y594" s="166"/>
      <c r="Z594" s="166"/>
    </row>
    <row r="595" spans="1:26" ht="21" customHeight="1">
      <c r="A595" s="166"/>
      <c r="B595" s="166"/>
      <c r="C595" s="166"/>
      <c r="D595" s="166"/>
      <c r="E595" s="166"/>
      <c r="F595" s="166"/>
      <c r="G595" s="166"/>
      <c r="H595" s="166"/>
      <c r="I595" s="166"/>
      <c r="J595" s="166"/>
      <c r="K595" s="166"/>
      <c r="L595" s="166"/>
      <c r="M595" s="166"/>
      <c r="N595" s="166"/>
      <c r="O595" s="166"/>
      <c r="P595" s="166"/>
      <c r="Q595" s="166"/>
      <c r="R595" s="166"/>
      <c r="S595" s="166"/>
      <c r="T595" s="166"/>
      <c r="U595" s="166"/>
      <c r="V595" s="166"/>
      <c r="W595" s="166"/>
      <c r="X595" s="166"/>
      <c r="Y595" s="166"/>
      <c r="Z595" s="166"/>
    </row>
    <row r="596" spans="1:26" ht="21" customHeight="1">
      <c r="A596" s="166"/>
      <c r="B596" s="166"/>
      <c r="C596" s="166"/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6"/>
      <c r="Q596" s="166"/>
      <c r="R596" s="166"/>
      <c r="S596" s="166"/>
      <c r="T596" s="166"/>
      <c r="U596" s="166"/>
      <c r="V596" s="166"/>
      <c r="W596" s="166"/>
      <c r="X596" s="166"/>
      <c r="Y596" s="166"/>
      <c r="Z596" s="166"/>
    </row>
    <row r="597" spans="1:26" ht="21" customHeight="1">
      <c r="A597" s="166"/>
      <c r="B597" s="166"/>
      <c r="C597" s="166"/>
      <c r="D597" s="166"/>
      <c r="E597" s="166"/>
      <c r="F597" s="166"/>
      <c r="G597" s="166"/>
      <c r="H597" s="166"/>
      <c r="I597" s="166"/>
      <c r="J597" s="166"/>
      <c r="K597" s="166"/>
      <c r="L597" s="166"/>
      <c r="M597" s="166"/>
      <c r="N597" s="166"/>
      <c r="O597" s="166"/>
      <c r="P597" s="166"/>
      <c r="Q597" s="166"/>
      <c r="R597" s="166"/>
      <c r="S597" s="166"/>
      <c r="T597" s="166"/>
      <c r="U597" s="166"/>
      <c r="V597" s="166"/>
      <c r="W597" s="166"/>
      <c r="X597" s="166"/>
      <c r="Y597" s="166"/>
      <c r="Z597" s="166"/>
    </row>
    <row r="598" spans="1:26" ht="21" customHeight="1">
      <c r="A598" s="166"/>
      <c r="B598" s="166"/>
      <c r="C598" s="166"/>
      <c r="D598" s="166"/>
      <c r="E598" s="166"/>
      <c r="F598" s="166"/>
      <c r="G598" s="166"/>
      <c r="H598" s="166"/>
      <c r="I598" s="166"/>
      <c r="J598" s="166"/>
      <c r="K598" s="166"/>
      <c r="L598" s="166"/>
      <c r="M598" s="166"/>
      <c r="N598" s="166"/>
      <c r="O598" s="166"/>
      <c r="P598" s="166"/>
      <c r="Q598" s="166"/>
      <c r="R598" s="166"/>
      <c r="S598" s="166"/>
      <c r="T598" s="166"/>
      <c r="U598" s="166"/>
      <c r="V598" s="166"/>
      <c r="W598" s="166"/>
      <c r="X598" s="166"/>
      <c r="Y598" s="166"/>
      <c r="Z598" s="166"/>
    </row>
    <row r="599" spans="1:26" ht="21" customHeight="1">
      <c r="A599" s="166"/>
      <c r="B599" s="166"/>
      <c r="C599" s="166"/>
      <c r="D599" s="166"/>
      <c r="E599" s="166"/>
      <c r="F599" s="166"/>
      <c r="G599" s="166"/>
      <c r="H599" s="166"/>
      <c r="I599" s="166"/>
      <c r="J599" s="166"/>
      <c r="K599" s="166"/>
      <c r="L599" s="166"/>
      <c r="M599" s="166"/>
      <c r="N599" s="166"/>
      <c r="O599" s="166"/>
      <c r="P599" s="166"/>
      <c r="Q599" s="166"/>
      <c r="R599" s="166"/>
      <c r="S599" s="166"/>
      <c r="T599" s="166"/>
      <c r="U599" s="166"/>
      <c r="V599" s="166"/>
      <c r="W599" s="166"/>
      <c r="X599" s="166"/>
      <c r="Y599" s="166"/>
      <c r="Z599" s="166"/>
    </row>
    <row r="600" spans="1:26" ht="21" customHeight="1">
      <c r="A600" s="166"/>
      <c r="B600" s="166"/>
      <c r="C600" s="166"/>
      <c r="D600" s="166"/>
      <c r="E600" s="166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</row>
    <row r="601" spans="1:26" ht="21" customHeight="1">
      <c r="A601" s="166"/>
      <c r="B601" s="166"/>
      <c r="C601" s="166"/>
      <c r="D601" s="166"/>
      <c r="E601" s="166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</row>
    <row r="602" spans="1:26" ht="21" customHeight="1">
      <c r="A602" s="166"/>
      <c r="B602" s="166"/>
      <c r="C602" s="166"/>
      <c r="D602" s="166"/>
      <c r="E602" s="166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</row>
    <row r="603" spans="1:26" ht="21" customHeight="1">
      <c r="A603" s="166"/>
      <c r="B603" s="166"/>
      <c r="C603" s="166"/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</row>
    <row r="604" spans="1:26" ht="21" customHeight="1">
      <c r="A604" s="166"/>
      <c r="B604" s="166"/>
      <c r="C604" s="166"/>
      <c r="D604" s="166"/>
      <c r="E604" s="166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</row>
    <row r="605" spans="1:26" ht="21" customHeight="1">
      <c r="A605" s="166"/>
      <c r="B605" s="166"/>
      <c r="C605" s="166"/>
      <c r="D605" s="166"/>
      <c r="E605" s="166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</row>
    <row r="606" spans="1:26" ht="21" customHeight="1">
      <c r="A606" s="166"/>
      <c r="B606" s="166"/>
      <c r="C606" s="166"/>
      <c r="D606" s="166"/>
      <c r="E606" s="166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</row>
    <row r="607" spans="1:26" ht="21" customHeight="1">
      <c r="A607" s="166"/>
      <c r="B607" s="166"/>
      <c r="C607" s="166"/>
      <c r="D607" s="166"/>
      <c r="E607" s="166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</row>
    <row r="608" spans="1:26" ht="21" customHeight="1">
      <c r="A608" s="166"/>
      <c r="B608" s="166"/>
      <c r="C608" s="166"/>
      <c r="D608" s="166"/>
      <c r="E608" s="166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</row>
    <row r="609" spans="1:26" ht="21" customHeight="1">
      <c r="A609" s="166"/>
      <c r="B609" s="166"/>
      <c r="C609" s="166"/>
      <c r="D609" s="166"/>
      <c r="E609" s="166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</row>
    <row r="610" spans="1:26" ht="21" customHeight="1">
      <c r="A610" s="166"/>
      <c r="B610" s="166"/>
      <c r="C610" s="166"/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</row>
    <row r="611" spans="1:26" ht="21" customHeight="1">
      <c r="A611" s="166"/>
      <c r="B611" s="166"/>
      <c r="C611" s="166"/>
      <c r="D611" s="166"/>
      <c r="E611" s="166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</row>
    <row r="612" spans="1:26" ht="21" customHeight="1">
      <c r="A612" s="166"/>
      <c r="B612" s="166"/>
      <c r="C612" s="166"/>
      <c r="D612" s="166"/>
      <c r="E612" s="166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</row>
    <row r="613" spans="1:26" ht="21" customHeight="1">
      <c r="A613" s="166"/>
      <c r="B613" s="166"/>
      <c r="C613" s="166"/>
      <c r="D613" s="166"/>
      <c r="E613" s="166"/>
      <c r="F613" s="166"/>
      <c r="G613" s="166"/>
      <c r="H613" s="166"/>
      <c r="I613" s="166"/>
      <c r="J613" s="166"/>
      <c r="K613" s="166"/>
      <c r="L613" s="166"/>
      <c r="M613" s="166"/>
      <c r="N613" s="166"/>
      <c r="O613" s="166"/>
      <c r="P613" s="166"/>
      <c r="Q613" s="166"/>
      <c r="R613" s="166"/>
      <c r="S613" s="166"/>
      <c r="T613" s="166"/>
      <c r="U613" s="166"/>
      <c r="V613" s="166"/>
      <c r="W613" s="166"/>
      <c r="X613" s="166"/>
      <c r="Y613" s="166"/>
      <c r="Z613" s="166"/>
    </row>
    <row r="614" spans="1:26" ht="21" customHeight="1">
      <c r="A614" s="166"/>
      <c r="B614" s="166"/>
      <c r="C614" s="166"/>
      <c r="D614" s="166"/>
      <c r="E614" s="166"/>
      <c r="F614" s="166"/>
      <c r="G614" s="166"/>
      <c r="H614" s="166"/>
      <c r="I614" s="166"/>
      <c r="J614" s="166"/>
      <c r="K614" s="166"/>
      <c r="L614" s="166"/>
      <c r="M614" s="166"/>
      <c r="N614" s="166"/>
      <c r="O614" s="166"/>
      <c r="P614" s="166"/>
      <c r="Q614" s="166"/>
      <c r="R614" s="166"/>
      <c r="S614" s="166"/>
      <c r="T614" s="166"/>
      <c r="U614" s="166"/>
      <c r="V614" s="166"/>
      <c r="W614" s="166"/>
      <c r="X614" s="166"/>
      <c r="Y614" s="166"/>
      <c r="Z614" s="166"/>
    </row>
    <row r="615" spans="1:26" ht="21" customHeight="1">
      <c r="A615" s="166"/>
      <c r="B615" s="166"/>
      <c r="C615" s="166"/>
      <c r="D615" s="166"/>
      <c r="E615" s="166"/>
      <c r="F615" s="166"/>
      <c r="G615" s="166"/>
      <c r="H615" s="166"/>
      <c r="I615" s="166"/>
      <c r="J615" s="166"/>
      <c r="K615" s="166"/>
      <c r="L615" s="166"/>
      <c r="M615" s="166"/>
      <c r="N615" s="166"/>
      <c r="O615" s="166"/>
      <c r="P615" s="166"/>
      <c r="Q615" s="166"/>
      <c r="R615" s="166"/>
      <c r="S615" s="166"/>
      <c r="T615" s="166"/>
      <c r="U615" s="166"/>
      <c r="V615" s="166"/>
      <c r="W615" s="166"/>
      <c r="X615" s="166"/>
      <c r="Y615" s="166"/>
      <c r="Z615" s="166"/>
    </row>
    <row r="616" spans="1:26" ht="21" customHeight="1">
      <c r="A616" s="166"/>
      <c r="B616" s="166"/>
      <c r="C616" s="166"/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6"/>
      <c r="Q616" s="166"/>
      <c r="R616" s="166"/>
      <c r="S616" s="166"/>
      <c r="T616" s="166"/>
      <c r="U616" s="166"/>
      <c r="V616" s="166"/>
      <c r="W616" s="166"/>
      <c r="X616" s="166"/>
      <c r="Y616" s="166"/>
      <c r="Z616" s="166"/>
    </row>
    <row r="617" spans="1:26" ht="21" customHeight="1">
      <c r="A617" s="166"/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  <c r="S617" s="166"/>
      <c r="T617" s="166"/>
      <c r="U617" s="166"/>
      <c r="V617" s="166"/>
      <c r="W617" s="166"/>
      <c r="X617" s="166"/>
      <c r="Y617" s="166"/>
      <c r="Z617" s="166"/>
    </row>
    <row r="618" spans="1:26" ht="21" customHeight="1">
      <c r="A618" s="166"/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</row>
    <row r="619" spans="1:26" ht="21" customHeight="1">
      <c r="A619" s="166"/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</row>
    <row r="620" spans="1:26" ht="21" customHeight="1">
      <c r="A620" s="166"/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</row>
    <row r="621" spans="1:26" ht="21" customHeight="1">
      <c r="A621" s="166"/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</row>
    <row r="622" spans="1:26" ht="21" customHeight="1">
      <c r="A622" s="166"/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</row>
    <row r="623" spans="1:26" ht="21" customHeight="1">
      <c r="A623" s="166"/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</row>
    <row r="624" spans="1:26" ht="21" customHeight="1">
      <c r="A624" s="166"/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</row>
    <row r="625" spans="1:26" ht="21" customHeight="1">
      <c r="A625" s="166"/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</row>
    <row r="626" spans="1:26" ht="21" customHeight="1">
      <c r="A626" s="166"/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</row>
    <row r="627" spans="1:26" ht="21" customHeight="1">
      <c r="A627" s="166"/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</row>
    <row r="628" spans="1:26" ht="21" customHeight="1">
      <c r="A628" s="166"/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</row>
    <row r="629" spans="1:26" ht="21" customHeight="1">
      <c r="A629" s="166"/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</row>
    <row r="630" spans="1:26" ht="21" customHeight="1">
      <c r="A630" s="166"/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</row>
    <row r="631" spans="1:26" ht="21" customHeight="1">
      <c r="A631" s="166"/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</row>
    <row r="632" spans="1:26" ht="21" customHeight="1">
      <c r="A632" s="166"/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</row>
    <row r="633" spans="1:26" ht="21" customHeight="1">
      <c r="A633" s="166"/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</row>
    <row r="634" spans="1:26" ht="21" customHeight="1">
      <c r="A634" s="166"/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</row>
    <row r="635" spans="1:26" ht="21" customHeight="1">
      <c r="A635" s="166"/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</row>
    <row r="636" spans="1:26" ht="21" customHeight="1">
      <c r="A636" s="166"/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</row>
    <row r="637" spans="1:26" ht="21" customHeight="1">
      <c r="A637" s="166"/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</row>
    <row r="638" spans="1:26" ht="21" customHeight="1">
      <c r="A638" s="166"/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</row>
    <row r="639" spans="1:26" ht="21" customHeight="1">
      <c r="A639" s="166"/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</row>
    <row r="640" spans="1:26" ht="21" customHeight="1">
      <c r="A640" s="166"/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</row>
    <row r="641" spans="1:26" ht="21" customHeight="1">
      <c r="A641" s="166"/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</row>
    <row r="642" spans="1:26" ht="21" customHeight="1">
      <c r="A642" s="166"/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</row>
    <row r="643" spans="1:26" ht="21" customHeight="1">
      <c r="A643" s="166"/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</row>
    <row r="644" spans="1:26" ht="21" customHeight="1">
      <c r="A644" s="166"/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</row>
    <row r="645" spans="1:26" ht="21" customHeight="1">
      <c r="A645" s="166"/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</row>
    <row r="646" spans="1:26" ht="21" customHeight="1">
      <c r="A646" s="166"/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</row>
    <row r="647" spans="1:26" ht="21" customHeight="1">
      <c r="A647" s="166"/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</row>
    <row r="648" spans="1:26" ht="21" customHeight="1">
      <c r="A648" s="166"/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</row>
    <row r="649" spans="1:26" ht="21" customHeight="1">
      <c r="A649" s="166"/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</row>
    <row r="650" spans="1:26" ht="21" customHeight="1">
      <c r="A650" s="166"/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</row>
    <row r="651" spans="1:26" ht="21" customHeight="1">
      <c r="A651" s="166"/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</row>
    <row r="652" spans="1:26" ht="21" customHeight="1">
      <c r="A652" s="166"/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</row>
    <row r="653" spans="1:26" ht="21" customHeight="1">
      <c r="A653" s="166"/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</row>
    <row r="654" spans="1:26" ht="21" customHeight="1">
      <c r="A654" s="166"/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</row>
    <row r="655" spans="1:26" ht="21" customHeight="1">
      <c r="A655" s="166"/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</row>
    <row r="656" spans="1:26" ht="21" customHeight="1">
      <c r="A656" s="166"/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</row>
    <row r="657" spans="1:26" ht="21" customHeight="1">
      <c r="A657" s="166"/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</row>
    <row r="658" spans="1:26" ht="21" customHeight="1">
      <c r="A658" s="166"/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</row>
    <row r="659" spans="1:26" ht="21" customHeight="1">
      <c r="A659" s="166"/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</row>
    <row r="660" spans="1:26" ht="21" customHeight="1">
      <c r="A660" s="166"/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</row>
    <row r="661" spans="1:26" ht="21" customHeight="1">
      <c r="A661" s="166"/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</row>
    <row r="662" spans="1:26" ht="21" customHeight="1">
      <c r="A662" s="166"/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</row>
    <row r="663" spans="1:26" ht="21" customHeight="1">
      <c r="A663" s="166"/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</row>
    <row r="664" spans="1:26" ht="21" customHeight="1">
      <c r="A664" s="166"/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</row>
    <row r="665" spans="1:26" ht="21" customHeight="1">
      <c r="A665" s="166"/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</row>
    <row r="666" spans="1:26" ht="21" customHeight="1">
      <c r="A666" s="166"/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</row>
    <row r="667" spans="1:26" ht="21" customHeight="1">
      <c r="A667" s="166"/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</row>
    <row r="668" spans="1:26" ht="21" customHeight="1">
      <c r="A668" s="166"/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</row>
    <row r="669" spans="1:26" ht="21" customHeight="1">
      <c r="A669" s="166"/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</row>
    <row r="670" spans="1:26" ht="21" customHeight="1">
      <c r="A670" s="166"/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</row>
    <row r="671" spans="1:26" ht="21" customHeight="1">
      <c r="A671" s="166"/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</row>
    <row r="672" spans="1:26" ht="21" customHeight="1">
      <c r="A672" s="166"/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</row>
    <row r="673" spans="1:26" ht="21" customHeight="1">
      <c r="A673" s="166"/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</row>
    <row r="674" spans="1:26" ht="21" customHeight="1">
      <c r="A674" s="166"/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</row>
    <row r="675" spans="1:26" ht="21" customHeight="1">
      <c r="A675" s="166"/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</row>
    <row r="676" spans="1:26" ht="21" customHeight="1">
      <c r="A676" s="166"/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</row>
    <row r="677" spans="1:26" ht="21" customHeight="1">
      <c r="A677" s="166"/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</row>
    <row r="678" spans="1:26" ht="21" customHeight="1">
      <c r="A678" s="166"/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</row>
    <row r="679" spans="1:26" ht="21" customHeight="1">
      <c r="A679" s="166"/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</row>
    <row r="680" spans="1:26" ht="21" customHeight="1">
      <c r="A680" s="166"/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</row>
    <row r="681" spans="1:26" ht="21" customHeight="1">
      <c r="A681" s="166"/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</row>
    <row r="682" spans="1:26" ht="21" customHeight="1">
      <c r="A682" s="166"/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</row>
    <row r="683" spans="1:26" ht="21" customHeight="1">
      <c r="A683" s="166"/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</row>
    <row r="684" spans="1:26" ht="21" customHeight="1">
      <c r="A684" s="166"/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</row>
    <row r="685" spans="1:26" ht="21" customHeight="1">
      <c r="A685" s="166"/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</row>
    <row r="686" spans="1:26" ht="21" customHeight="1">
      <c r="A686" s="166"/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</row>
    <row r="687" spans="1:26" ht="21" customHeight="1">
      <c r="A687" s="166"/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</row>
    <row r="688" spans="1:26" ht="21" customHeight="1">
      <c r="A688" s="166"/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</row>
    <row r="689" spans="1:26" ht="21" customHeight="1">
      <c r="A689" s="166"/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</row>
    <row r="690" spans="1:26" ht="21" customHeight="1">
      <c r="A690" s="166"/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</row>
    <row r="691" spans="1:26" ht="21" customHeight="1">
      <c r="A691" s="166"/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</row>
    <row r="692" spans="1:26" ht="21" customHeight="1">
      <c r="A692" s="166"/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</row>
    <row r="693" spans="1:26" ht="21" customHeight="1">
      <c r="A693" s="166"/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</row>
    <row r="694" spans="1:26" ht="21" customHeight="1">
      <c r="A694" s="166"/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</row>
    <row r="695" spans="1:26" ht="21" customHeight="1">
      <c r="A695" s="166"/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</row>
    <row r="696" spans="1:26" ht="21" customHeight="1">
      <c r="A696" s="166"/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</row>
    <row r="697" spans="1:26" ht="21" customHeight="1">
      <c r="A697" s="166"/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</row>
    <row r="698" spans="1:26" ht="21" customHeight="1">
      <c r="A698" s="166"/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</row>
    <row r="699" spans="1:26" ht="21" customHeight="1">
      <c r="A699" s="166"/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</row>
    <row r="700" spans="1:26" ht="21" customHeight="1">
      <c r="A700" s="166"/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</row>
    <row r="701" spans="1:26" ht="21" customHeight="1">
      <c r="A701" s="166"/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</row>
    <row r="702" spans="1:26" ht="21" customHeight="1">
      <c r="A702" s="166"/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</row>
    <row r="703" spans="1:26" ht="21" customHeight="1">
      <c r="A703" s="166"/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</row>
    <row r="704" spans="1:26" ht="21" customHeight="1">
      <c r="A704" s="166"/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</row>
    <row r="705" spans="1:26" ht="21" customHeight="1">
      <c r="A705" s="166"/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</row>
    <row r="706" spans="1:26" ht="21" customHeight="1">
      <c r="A706" s="166"/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</row>
    <row r="707" spans="1:26" ht="21" customHeight="1">
      <c r="A707" s="166"/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</row>
    <row r="708" spans="1:26" ht="21" customHeight="1">
      <c r="A708" s="166"/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</row>
    <row r="709" spans="1:26" ht="21" customHeight="1">
      <c r="A709" s="166"/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</row>
    <row r="710" spans="1:26" ht="21" customHeight="1">
      <c r="A710" s="166"/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</row>
    <row r="711" spans="1:26" ht="21" customHeight="1">
      <c r="A711" s="166"/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</row>
    <row r="712" spans="1:26" ht="21" customHeight="1">
      <c r="A712" s="166"/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</row>
    <row r="713" spans="1:26" ht="21" customHeight="1">
      <c r="A713" s="166"/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</row>
    <row r="714" spans="1:26" ht="21" customHeight="1">
      <c r="A714" s="166"/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</row>
    <row r="715" spans="1:26" ht="21" customHeight="1">
      <c r="A715" s="166"/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</row>
    <row r="716" spans="1:26" ht="21" customHeight="1">
      <c r="A716" s="166"/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</row>
    <row r="717" spans="1:26" ht="21" customHeight="1">
      <c r="A717" s="166"/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</row>
    <row r="718" spans="1:26" ht="21" customHeight="1">
      <c r="A718" s="166"/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</row>
    <row r="719" spans="1:26" ht="21" customHeight="1">
      <c r="A719" s="166"/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</row>
    <row r="720" spans="1:26" ht="21" customHeight="1">
      <c r="A720" s="166"/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</row>
    <row r="721" spans="1:26" ht="21" customHeight="1">
      <c r="A721" s="166"/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</row>
    <row r="722" spans="1:26" ht="21" customHeight="1">
      <c r="A722" s="166"/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</row>
    <row r="723" spans="1:26" ht="21" customHeight="1">
      <c r="A723" s="166"/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  <c r="Z723" s="166"/>
    </row>
    <row r="724" spans="1:26" ht="21" customHeight="1">
      <c r="A724" s="166"/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  <c r="Z724" s="166"/>
    </row>
    <row r="725" spans="1:26" ht="21" customHeight="1">
      <c r="A725" s="166"/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  <c r="Z725" s="166"/>
    </row>
    <row r="726" spans="1:26" ht="21" customHeight="1">
      <c r="A726" s="166"/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  <c r="Z726" s="166"/>
    </row>
    <row r="727" spans="1:26" ht="21" customHeight="1">
      <c r="A727" s="166"/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  <c r="Z727" s="166"/>
    </row>
    <row r="728" spans="1:26" ht="21" customHeight="1">
      <c r="A728" s="166"/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  <c r="Z728" s="166"/>
    </row>
    <row r="729" spans="1:26" ht="21" customHeight="1">
      <c r="A729" s="166"/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  <c r="Z729" s="166"/>
    </row>
    <row r="730" spans="1:26" ht="21" customHeight="1">
      <c r="A730" s="166"/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  <c r="Z730" s="166"/>
    </row>
    <row r="731" spans="1:26" ht="21" customHeight="1">
      <c r="A731" s="166"/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  <c r="Z731" s="166"/>
    </row>
    <row r="732" spans="1:26" ht="21" customHeight="1">
      <c r="A732" s="166"/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  <c r="Z732" s="166"/>
    </row>
    <row r="733" spans="1:26" ht="21" customHeight="1">
      <c r="A733" s="166"/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  <c r="Z733" s="166"/>
    </row>
    <row r="734" spans="1:26" ht="21" customHeight="1">
      <c r="A734" s="166"/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  <c r="Z734" s="166"/>
    </row>
    <row r="735" spans="1:26" ht="21" customHeight="1">
      <c r="A735" s="166"/>
      <c r="B735" s="166"/>
      <c r="C735" s="166"/>
      <c r="D735" s="166"/>
      <c r="E735" s="166"/>
      <c r="F735" s="166"/>
      <c r="G735" s="166"/>
      <c r="H735" s="166"/>
      <c r="I735" s="166"/>
      <c r="J735" s="166"/>
      <c r="K735" s="166"/>
      <c r="L735" s="166"/>
      <c r="M735" s="166"/>
      <c r="N735" s="166"/>
      <c r="O735" s="166"/>
      <c r="P735" s="166"/>
      <c r="Q735" s="166"/>
      <c r="R735" s="166"/>
      <c r="S735" s="166"/>
      <c r="T735" s="166"/>
      <c r="U735" s="166"/>
      <c r="V735" s="166"/>
      <c r="W735" s="166"/>
      <c r="X735" s="166"/>
      <c r="Y735" s="166"/>
      <c r="Z735" s="166"/>
    </row>
    <row r="736" spans="1:26" ht="21" customHeight="1">
      <c r="A736" s="166"/>
      <c r="B736" s="166"/>
      <c r="C736" s="166"/>
      <c r="D736" s="166"/>
      <c r="E736" s="166"/>
      <c r="F736" s="166"/>
      <c r="G736" s="166"/>
      <c r="H736" s="166"/>
      <c r="I736" s="166"/>
      <c r="J736" s="166"/>
      <c r="K736" s="166"/>
      <c r="L736" s="166"/>
      <c r="M736" s="166"/>
      <c r="N736" s="166"/>
      <c r="O736" s="166"/>
      <c r="P736" s="166"/>
      <c r="Q736" s="166"/>
      <c r="R736" s="166"/>
      <c r="S736" s="166"/>
      <c r="T736" s="166"/>
      <c r="U736" s="166"/>
      <c r="V736" s="166"/>
      <c r="W736" s="166"/>
      <c r="X736" s="166"/>
      <c r="Y736" s="166"/>
      <c r="Z736" s="166"/>
    </row>
    <row r="737" spans="1:26" ht="21" customHeight="1">
      <c r="A737" s="166"/>
      <c r="B737" s="166"/>
      <c r="C737" s="166"/>
      <c r="D737" s="166"/>
      <c r="E737" s="166"/>
      <c r="F737" s="166"/>
      <c r="G737" s="166"/>
      <c r="H737" s="166"/>
      <c r="I737" s="166"/>
      <c r="J737" s="166"/>
      <c r="K737" s="166"/>
      <c r="L737" s="166"/>
      <c r="M737" s="166"/>
      <c r="N737" s="166"/>
      <c r="O737" s="166"/>
      <c r="P737" s="166"/>
      <c r="Q737" s="166"/>
      <c r="R737" s="166"/>
      <c r="S737" s="166"/>
      <c r="T737" s="166"/>
      <c r="U737" s="166"/>
      <c r="V737" s="166"/>
      <c r="W737" s="166"/>
      <c r="X737" s="166"/>
      <c r="Y737" s="166"/>
      <c r="Z737" s="166"/>
    </row>
    <row r="738" spans="1:26" ht="21" customHeight="1">
      <c r="A738" s="166"/>
      <c r="B738" s="166"/>
      <c r="C738" s="166"/>
      <c r="D738" s="166"/>
      <c r="E738" s="166"/>
      <c r="F738" s="166"/>
      <c r="G738" s="166"/>
      <c r="H738" s="166"/>
      <c r="I738" s="166"/>
      <c r="J738" s="166"/>
      <c r="K738" s="166"/>
      <c r="L738" s="166"/>
      <c r="M738" s="166"/>
      <c r="N738" s="166"/>
      <c r="O738" s="166"/>
      <c r="P738" s="166"/>
      <c r="Q738" s="166"/>
      <c r="R738" s="166"/>
      <c r="S738" s="166"/>
      <c r="T738" s="166"/>
      <c r="U738" s="166"/>
      <c r="V738" s="166"/>
      <c r="W738" s="166"/>
      <c r="X738" s="166"/>
      <c r="Y738" s="166"/>
      <c r="Z738" s="166"/>
    </row>
    <row r="739" spans="1:26" ht="21" customHeight="1">
      <c r="A739" s="166"/>
      <c r="B739" s="166"/>
      <c r="C739" s="166"/>
      <c r="D739" s="166"/>
      <c r="E739" s="166"/>
      <c r="F739" s="166"/>
      <c r="G739" s="166"/>
      <c r="H739" s="166"/>
      <c r="I739" s="166"/>
      <c r="J739" s="166"/>
      <c r="K739" s="166"/>
      <c r="L739" s="166"/>
      <c r="M739" s="166"/>
      <c r="N739" s="166"/>
      <c r="O739" s="166"/>
      <c r="P739" s="166"/>
      <c r="Q739" s="166"/>
      <c r="R739" s="166"/>
      <c r="S739" s="166"/>
      <c r="T739" s="166"/>
      <c r="U739" s="166"/>
      <c r="V739" s="166"/>
      <c r="W739" s="166"/>
      <c r="X739" s="166"/>
      <c r="Y739" s="166"/>
      <c r="Z739" s="166"/>
    </row>
    <row r="740" spans="1:26" ht="21" customHeight="1">
      <c r="A740" s="166"/>
      <c r="B740" s="166"/>
      <c r="C740" s="166"/>
      <c r="D740" s="166"/>
      <c r="E740" s="166"/>
      <c r="F740" s="166"/>
      <c r="G740" s="166"/>
      <c r="H740" s="166"/>
      <c r="I740" s="166"/>
      <c r="J740" s="166"/>
      <c r="K740" s="166"/>
      <c r="L740" s="166"/>
      <c r="M740" s="166"/>
      <c r="N740" s="166"/>
      <c r="O740" s="166"/>
      <c r="P740" s="166"/>
      <c r="Q740" s="166"/>
      <c r="R740" s="166"/>
      <c r="S740" s="166"/>
      <c r="T740" s="166"/>
      <c r="U740" s="166"/>
      <c r="V740" s="166"/>
      <c r="W740" s="166"/>
      <c r="X740" s="166"/>
      <c r="Y740" s="166"/>
      <c r="Z740" s="166"/>
    </row>
    <row r="741" spans="1:26" ht="21" customHeight="1">
      <c r="A741" s="166"/>
      <c r="B741" s="166"/>
      <c r="C741" s="166"/>
      <c r="D741" s="166"/>
      <c r="E741" s="166"/>
      <c r="F741" s="166"/>
      <c r="G741" s="166"/>
      <c r="H741" s="166"/>
      <c r="I741" s="166"/>
      <c r="J741" s="166"/>
      <c r="K741" s="166"/>
      <c r="L741" s="166"/>
      <c r="M741" s="166"/>
      <c r="N741" s="166"/>
      <c r="O741" s="166"/>
      <c r="P741" s="166"/>
      <c r="Q741" s="166"/>
      <c r="R741" s="166"/>
      <c r="S741" s="166"/>
      <c r="T741" s="166"/>
      <c r="U741" s="166"/>
      <c r="V741" s="166"/>
      <c r="W741" s="166"/>
      <c r="X741" s="166"/>
      <c r="Y741" s="166"/>
      <c r="Z741" s="166"/>
    </row>
    <row r="742" spans="1:26" ht="21" customHeight="1">
      <c r="A742" s="166"/>
      <c r="B742" s="166"/>
      <c r="C742" s="166"/>
      <c r="D742" s="166"/>
      <c r="E742" s="166"/>
      <c r="F742" s="166"/>
      <c r="G742" s="166"/>
      <c r="H742" s="166"/>
      <c r="I742" s="166"/>
      <c r="J742" s="166"/>
      <c r="K742" s="166"/>
      <c r="L742" s="166"/>
      <c r="M742" s="166"/>
      <c r="N742" s="166"/>
      <c r="O742" s="166"/>
      <c r="P742" s="166"/>
      <c r="Q742" s="166"/>
      <c r="R742" s="166"/>
      <c r="S742" s="166"/>
      <c r="T742" s="166"/>
      <c r="U742" s="166"/>
      <c r="V742" s="166"/>
      <c r="W742" s="166"/>
      <c r="X742" s="166"/>
      <c r="Y742" s="166"/>
      <c r="Z742" s="166"/>
    </row>
    <row r="743" spans="1:26" ht="21" customHeight="1">
      <c r="A743" s="166"/>
      <c r="B743" s="166"/>
      <c r="C743" s="166"/>
      <c r="D743" s="166"/>
      <c r="E743" s="166"/>
      <c r="F743" s="166"/>
      <c r="G743" s="166"/>
      <c r="H743" s="166"/>
      <c r="I743" s="166"/>
      <c r="J743" s="166"/>
      <c r="K743" s="166"/>
      <c r="L743" s="166"/>
      <c r="M743" s="166"/>
      <c r="N743" s="166"/>
      <c r="O743" s="166"/>
      <c r="P743" s="166"/>
      <c r="Q743" s="166"/>
      <c r="R743" s="166"/>
      <c r="S743" s="166"/>
      <c r="T743" s="166"/>
      <c r="U743" s="166"/>
      <c r="V743" s="166"/>
      <c r="W743" s="166"/>
      <c r="X743" s="166"/>
      <c r="Y743" s="166"/>
      <c r="Z743" s="166"/>
    </row>
    <row r="744" spans="1:26" ht="21" customHeight="1">
      <c r="A744" s="166"/>
      <c r="B744" s="166"/>
      <c r="C744" s="166"/>
      <c r="D744" s="166"/>
      <c r="E744" s="166"/>
      <c r="F744" s="166"/>
      <c r="G744" s="166"/>
      <c r="H744" s="166"/>
      <c r="I744" s="166"/>
      <c r="J744" s="166"/>
      <c r="K744" s="166"/>
      <c r="L744" s="166"/>
      <c r="M744" s="166"/>
      <c r="N744" s="166"/>
      <c r="O744" s="166"/>
      <c r="P744" s="166"/>
      <c r="Q744" s="166"/>
      <c r="R744" s="166"/>
      <c r="S744" s="166"/>
      <c r="T744" s="166"/>
      <c r="U744" s="166"/>
      <c r="V744" s="166"/>
      <c r="W744" s="166"/>
      <c r="X744" s="166"/>
      <c r="Y744" s="166"/>
      <c r="Z744" s="166"/>
    </row>
    <row r="745" spans="1:26" ht="21" customHeight="1">
      <c r="A745" s="166"/>
      <c r="B745" s="166"/>
      <c r="C745" s="166"/>
      <c r="D745" s="166"/>
      <c r="E745" s="166"/>
      <c r="F745" s="166"/>
      <c r="G745" s="166"/>
      <c r="H745" s="166"/>
      <c r="I745" s="166"/>
      <c r="J745" s="166"/>
      <c r="K745" s="166"/>
      <c r="L745" s="166"/>
      <c r="M745" s="166"/>
      <c r="N745" s="166"/>
      <c r="O745" s="166"/>
      <c r="P745" s="166"/>
      <c r="Q745" s="166"/>
      <c r="R745" s="166"/>
      <c r="S745" s="166"/>
      <c r="T745" s="166"/>
      <c r="U745" s="166"/>
      <c r="V745" s="166"/>
      <c r="W745" s="166"/>
      <c r="X745" s="166"/>
      <c r="Y745" s="166"/>
      <c r="Z745" s="166"/>
    </row>
    <row r="746" spans="1:26" ht="21" customHeight="1">
      <c r="A746" s="166"/>
      <c r="B746" s="166"/>
      <c r="C746" s="166"/>
      <c r="D746" s="166"/>
      <c r="E746" s="166"/>
      <c r="F746" s="166"/>
      <c r="G746" s="166"/>
      <c r="H746" s="166"/>
      <c r="I746" s="166"/>
      <c r="J746" s="166"/>
      <c r="K746" s="166"/>
      <c r="L746" s="166"/>
      <c r="M746" s="166"/>
      <c r="N746" s="166"/>
      <c r="O746" s="166"/>
      <c r="P746" s="166"/>
      <c r="Q746" s="166"/>
      <c r="R746" s="166"/>
      <c r="S746" s="166"/>
      <c r="T746" s="166"/>
      <c r="U746" s="166"/>
      <c r="V746" s="166"/>
      <c r="W746" s="166"/>
      <c r="X746" s="166"/>
      <c r="Y746" s="166"/>
      <c r="Z746" s="166"/>
    </row>
    <row r="747" spans="1:26" ht="21" customHeight="1">
      <c r="A747" s="166"/>
      <c r="B747" s="166"/>
      <c r="C747" s="166"/>
      <c r="D747" s="166"/>
      <c r="E747" s="166"/>
      <c r="F747" s="166"/>
      <c r="G747" s="166"/>
      <c r="H747" s="166"/>
      <c r="I747" s="166"/>
      <c r="J747" s="166"/>
      <c r="K747" s="166"/>
      <c r="L747" s="166"/>
      <c r="M747" s="166"/>
      <c r="N747" s="166"/>
      <c r="O747" s="166"/>
      <c r="P747" s="166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</row>
    <row r="748" spans="1:26" ht="21" customHeight="1">
      <c r="A748" s="166"/>
      <c r="B748" s="166"/>
      <c r="C748" s="166"/>
      <c r="D748" s="166"/>
      <c r="E748" s="166"/>
      <c r="F748" s="166"/>
      <c r="G748" s="166"/>
      <c r="H748" s="166"/>
      <c r="I748" s="166"/>
      <c r="J748" s="166"/>
      <c r="K748" s="166"/>
      <c r="L748" s="166"/>
      <c r="M748" s="166"/>
      <c r="N748" s="166"/>
      <c r="O748" s="166"/>
      <c r="P748" s="166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</row>
    <row r="749" spans="1:26" ht="21" customHeight="1">
      <c r="A749" s="166"/>
      <c r="B749" s="166"/>
      <c r="C749" s="166"/>
      <c r="D749" s="166"/>
      <c r="E749" s="166"/>
      <c r="F749" s="166"/>
      <c r="G749" s="166"/>
      <c r="H749" s="166"/>
      <c r="I749" s="166"/>
      <c r="J749" s="166"/>
      <c r="K749" s="166"/>
      <c r="L749" s="166"/>
      <c r="M749" s="166"/>
      <c r="N749" s="166"/>
      <c r="O749" s="166"/>
      <c r="P749" s="166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</row>
    <row r="750" spans="1:26" ht="21" customHeight="1">
      <c r="A750" s="166"/>
      <c r="B750" s="166"/>
      <c r="C750" s="166"/>
      <c r="D750" s="166"/>
      <c r="E750" s="166"/>
      <c r="F750" s="166"/>
      <c r="G750" s="166"/>
      <c r="H750" s="166"/>
      <c r="I750" s="166"/>
      <c r="J750" s="166"/>
      <c r="K750" s="166"/>
      <c r="L750" s="166"/>
      <c r="M750" s="166"/>
      <c r="N750" s="166"/>
      <c r="O750" s="166"/>
      <c r="P750" s="166"/>
      <c r="Q750" s="166"/>
      <c r="R750" s="166"/>
      <c r="S750" s="166"/>
      <c r="T750" s="166"/>
      <c r="U750" s="166"/>
      <c r="V750" s="166"/>
      <c r="W750" s="166"/>
      <c r="X750" s="166"/>
      <c r="Y750" s="166"/>
      <c r="Z750" s="166"/>
    </row>
    <row r="751" spans="1:26" ht="21" customHeight="1">
      <c r="A751" s="166"/>
      <c r="B751" s="166"/>
      <c r="C751" s="166"/>
      <c r="D751" s="166"/>
      <c r="E751" s="166"/>
      <c r="F751" s="166"/>
      <c r="G751" s="166"/>
      <c r="H751" s="166"/>
      <c r="I751" s="166"/>
      <c r="J751" s="166"/>
      <c r="K751" s="166"/>
      <c r="L751" s="166"/>
      <c r="M751" s="166"/>
      <c r="N751" s="166"/>
      <c r="O751" s="166"/>
      <c r="P751" s="166"/>
      <c r="Q751" s="166"/>
      <c r="R751" s="166"/>
      <c r="S751" s="166"/>
      <c r="T751" s="166"/>
      <c r="U751" s="166"/>
      <c r="V751" s="166"/>
      <c r="W751" s="166"/>
      <c r="X751" s="166"/>
      <c r="Y751" s="166"/>
      <c r="Z751" s="166"/>
    </row>
    <row r="752" spans="1:26" ht="21" customHeight="1">
      <c r="A752" s="166"/>
      <c r="B752" s="166"/>
      <c r="C752" s="166"/>
      <c r="D752" s="166"/>
      <c r="E752" s="166"/>
      <c r="F752" s="166"/>
      <c r="G752" s="166"/>
      <c r="H752" s="166"/>
      <c r="I752" s="166"/>
      <c r="J752" s="166"/>
      <c r="K752" s="166"/>
      <c r="L752" s="166"/>
      <c r="M752" s="166"/>
      <c r="N752" s="166"/>
      <c r="O752" s="166"/>
      <c r="P752" s="166"/>
      <c r="Q752" s="166"/>
      <c r="R752" s="166"/>
      <c r="S752" s="166"/>
      <c r="T752" s="166"/>
      <c r="U752" s="166"/>
      <c r="V752" s="166"/>
      <c r="W752" s="166"/>
      <c r="X752" s="166"/>
      <c r="Y752" s="166"/>
      <c r="Z752" s="166"/>
    </row>
    <row r="753" spans="1:26" ht="21" customHeight="1">
      <c r="A753" s="166"/>
      <c r="B753" s="166"/>
      <c r="C753" s="166"/>
      <c r="D753" s="166"/>
      <c r="E753" s="166"/>
      <c r="F753" s="166"/>
      <c r="G753" s="166"/>
      <c r="H753" s="166"/>
      <c r="I753" s="166"/>
      <c r="J753" s="166"/>
      <c r="K753" s="166"/>
      <c r="L753" s="166"/>
      <c r="M753" s="166"/>
      <c r="N753" s="166"/>
      <c r="O753" s="166"/>
      <c r="P753" s="166"/>
      <c r="Q753" s="166"/>
      <c r="R753" s="166"/>
      <c r="S753" s="166"/>
      <c r="T753" s="166"/>
      <c r="U753" s="166"/>
      <c r="V753" s="166"/>
      <c r="W753" s="166"/>
      <c r="X753" s="166"/>
      <c r="Y753" s="166"/>
      <c r="Z753" s="166"/>
    </row>
    <row r="754" spans="1:26" ht="21" customHeight="1">
      <c r="A754" s="166"/>
      <c r="B754" s="166"/>
      <c r="C754" s="166"/>
      <c r="D754" s="166"/>
      <c r="E754" s="166"/>
      <c r="F754" s="166"/>
      <c r="G754" s="166"/>
      <c r="H754" s="166"/>
      <c r="I754" s="166"/>
      <c r="J754" s="166"/>
      <c r="K754" s="166"/>
      <c r="L754" s="166"/>
      <c r="M754" s="166"/>
      <c r="N754" s="166"/>
      <c r="O754" s="166"/>
      <c r="P754" s="166"/>
      <c r="Q754" s="166"/>
      <c r="R754" s="166"/>
      <c r="S754" s="166"/>
      <c r="T754" s="166"/>
      <c r="U754" s="166"/>
      <c r="V754" s="166"/>
      <c r="W754" s="166"/>
      <c r="X754" s="166"/>
      <c r="Y754" s="166"/>
      <c r="Z754" s="166"/>
    </row>
    <row r="755" spans="1:26" ht="21" customHeight="1">
      <c r="A755" s="166"/>
      <c r="B755" s="166"/>
      <c r="C755" s="166"/>
      <c r="D755" s="166"/>
      <c r="E755" s="166"/>
      <c r="F755" s="166"/>
      <c r="G755" s="166"/>
      <c r="H755" s="166"/>
      <c r="I755" s="166"/>
      <c r="J755" s="166"/>
      <c r="K755" s="166"/>
      <c r="L755" s="166"/>
      <c r="M755" s="166"/>
      <c r="N755" s="166"/>
      <c r="O755" s="166"/>
      <c r="P755" s="166"/>
      <c r="Q755" s="166"/>
      <c r="R755" s="166"/>
      <c r="S755" s="166"/>
      <c r="T755" s="166"/>
      <c r="U755" s="166"/>
      <c r="V755" s="166"/>
      <c r="W755" s="166"/>
      <c r="X755" s="166"/>
      <c r="Y755" s="166"/>
      <c r="Z755" s="166"/>
    </row>
    <row r="756" spans="1:26" ht="21" customHeight="1">
      <c r="A756" s="166"/>
      <c r="B756" s="166"/>
      <c r="C756" s="166"/>
      <c r="D756" s="166"/>
      <c r="E756" s="166"/>
      <c r="F756" s="166"/>
      <c r="G756" s="166"/>
      <c r="H756" s="166"/>
      <c r="I756" s="166"/>
      <c r="J756" s="166"/>
      <c r="K756" s="166"/>
      <c r="L756" s="166"/>
      <c r="M756" s="166"/>
      <c r="N756" s="166"/>
      <c r="O756" s="166"/>
      <c r="P756" s="166"/>
      <c r="Q756" s="166"/>
      <c r="R756" s="166"/>
      <c r="S756" s="166"/>
      <c r="T756" s="166"/>
      <c r="U756" s="166"/>
      <c r="V756" s="166"/>
      <c r="W756" s="166"/>
      <c r="X756" s="166"/>
      <c r="Y756" s="166"/>
      <c r="Z756" s="166"/>
    </row>
    <row r="757" spans="1:26" ht="21" customHeight="1">
      <c r="A757" s="166"/>
      <c r="B757" s="166"/>
      <c r="C757" s="166"/>
      <c r="D757" s="166"/>
      <c r="E757" s="166"/>
      <c r="F757" s="166"/>
      <c r="G757" s="166"/>
      <c r="H757" s="166"/>
      <c r="I757" s="166"/>
      <c r="J757" s="166"/>
      <c r="K757" s="166"/>
      <c r="L757" s="166"/>
      <c r="M757" s="166"/>
      <c r="N757" s="166"/>
      <c r="O757" s="166"/>
      <c r="P757" s="166"/>
      <c r="Q757" s="166"/>
      <c r="R757" s="166"/>
      <c r="S757" s="166"/>
      <c r="T757" s="166"/>
      <c r="U757" s="166"/>
      <c r="V757" s="166"/>
      <c r="W757" s="166"/>
      <c r="X757" s="166"/>
      <c r="Y757" s="166"/>
      <c r="Z757" s="166"/>
    </row>
    <row r="758" spans="1:26" ht="21" customHeight="1">
      <c r="A758" s="166"/>
      <c r="B758" s="166"/>
      <c r="C758" s="166"/>
      <c r="D758" s="166"/>
      <c r="E758" s="166"/>
      <c r="F758" s="166"/>
      <c r="G758" s="166"/>
      <c r="H758" s="166"/>
      <c r="I758" s="166"/>
      <c r="J758" s="166"/>
      <c r="K758" s="166"/>
      <c r="L758" s="166"/>
      <c r="M758" s="166"/>
      <c r="N758" s="166"/>
      <c r="O758" s="166"/>
      <c r="P758" s="166"/>
      <c r="Q758" s="166"/>
      <c r="R758" s="166"/>
      <c r="S758" s="166"/>
      <c r="T758" s="166"/>
      <c r="U758" s="166"/>
      <c r="V758" s="166"/>
      <c r="W758" s="166"/>
      <c r="X758" s="166"/>
      <c r="Y758" s="166"/>
      <c r="Z758" s="166"/>
    </row>
    <row r="759" spans="1:26" ht="21" customHeight="1">
      <c r="A759" s="166"/>
      <c r="B759" s="166"/>
      <c r="C759" s="166"/>
      <c r="D759" s="166"/>
      <c r="E759" s="166"/>
      <c r="F759" s="166"/>
      <c r="G759" s="166"/>
      <c r="H759" s="166"/>
      <c r="I759" s="166"/>
      <c r="J759" s="166"/>
      <c r="K759" s="166"/>
      <c r="L759" s="166"/>
      <c r="M759" s="166"/>
      <c r="N759" s="166"/>
      <c r="O759" s="166"/>
      <c r="P759" s="166"/>
      <c r="Q759" s="166"/>
      <c r="R759" s="166"/>
      <c r="S759" s="166"/>
      <c r="T759" s="166"/>
      <c r="U759" s="166"/>
      <c r="V759" s="166"/>
      <c r="W759" s="166"/>
      <c r="X759" s="166"/>
      <c r="Y759" s="166"/>
      <c r="Z759" s="166"/>
    </row>
    <row r="760" spans="1:26" ht="21" customHeight="1">
      <c r="A760" s="166"/>
      <c r="B760" s="166"/>
      <c r="C760" s="166"/>
      <c r="D760" s="166"/>
      <c r="E760" s="166"/>
      <c r="F760" s="166"/>
      <c r="G760" s="166"/>
      <c r="H760" s="166"/>
      <c r="I760" s="166"/>
      <c r="J760" s="166"/>
      <c r="K760" s="166"/>
      <c r="L760" s="166"/>
      <c r="M760" s="166"/>
      <c r="N760" s="166"/>
      <c r="O760" s="166"/>
      <c r="P760" s="166"/>
      <c r="Q760" s="166"/>
      <c r="R760" s="166"/>
      <c r="S760" s="166"/>
      <c r="T760" s="166"/>
      <c r="U760" s="166"/>
      <c r="V760" s="166"/>
      <c r="W760" s="166"/>
      <c r="X760" s="166"/>
      <c r="Y760" s="166"/>
      <c r="Z760" s="166"/>
    </row>
    <row r="761" spans="1:26" ht="21" customHeight="1">
      <c r="A761" s="166"/>
      <c r="B761" s="166"/>
      <c r="C761" s="166"/>
      <c r="D761" s="166"/>
      <c r="E761" s="166"/>
      <c r="F761" s="166"/>
      <c r="G761" s="166"/>
      <c r="H761" s="166"/>
      <c r="I761" s="166"/>
      <c r="J761" s="166"/>
      <c r="K761" s="166"/>
      <c r="L761" s="166"/>
      <c r="M761" s="166"/>
      <c r="N761" s="166"/>
      <c r="O761" s="166"/>
      <c r="P761" s="166"/>
      <c r="Q761" s="166"/>
      <c r="R761" s="166"/>
      <c r="S761" s="166"/>
      <c r="T761" s="166"/>
      <c r="U761" s="166"/>
      <c r="V761" s="166"/>
      <c r="W761" s="166"/>
      <c r="X761" s="166"/>
      <c r="Y761" s="166"/>
      <c r="Z761" s="166"/>
    </row>
    <row r="762" spans="1:26" ht="21" customHeight="1">
      <c r="A762" s="166"/>
      <c r="B762" s="166"/>
      <c r="C762" s="166"/>
      <c r="D762" s="166"/>
      <c r="E762" s="166"/>
      <c r="F762" s="166"/>
      <c r="G762" s="166"/>
      <c r="H762" s="166"/>
      <c r="I762" s="166"/>
      <c r="J762" s="166"/>
      <c r="K762" s="166"/>
      <c r="L762" s="166"/>
      <c r="M762" s="166"/>
      <c r="N762" s="166"/>
      <c r="O762" s="166"/>
      <c r="P762" s="166"/>
      <c r="Q762" s="166"/>
      <c r="R762" s="166"/>
      <c r="S762" s="166"/>
      <c r="T762" s="166"/>
      <c r="U762" s="166"/>
      <c r="V762" s="166"/>
      <c r="W762" s="166"/>
      <c r="X762" s="166"/>
      <c r="Y762" s="166"/>
      <c r="Z762" s="166"/>
    </row>
    <row r="763" spans="1:26" ht="21" customHeight="1">
      <c r="A763" s="166"/>
      <c r="B763" s="166"/>
      <c r="C763" s="166"/>
      <c r="D763" s="166"/>
      <c r="E763" s="166"/>
      <c r="F763" s="166"/>
      <c r="G763" s="166"/>
      <c r="H763" s="166"/>
      <c r="I763" s="166"/>
      <c r="J763" s="166"/>
      <c r="K763" s="166"/>
      <c r="L763" s="166"/>
      <c r="M763" s="166"/>
      <c r="N763" s="166"/>
      <c r="O763" s="166"/>
      <c r="P763" s="166"/>
      <c r="Q763" s="166"/>
      <c r="R763" s="166"/>
      <c r="S763" s="166"/>
      <c r="T763" s="166"/>
      <c r="U763" s="166"/>
      <c r="V763" s="166"/>
      <c r="W763" s="166"/>
      <c r="X763" s="166"/>
      <c r="Y763" s="166"/>
      <c r="Z763" s="166"/>
    </row>
    <row r="764" spans="1:26" ht="21" customHeight="1">
      <c r="A764" s="166"/>
      <c r="B764" s="166"/>
      <c r="C764" s="166"/>
      <c r="D764" s="166"/>
      <c r="E764" s="166"/>
      <c r="F764" s="166"/>
      <c r="G764" s="166"/>
      <c r="H764" s="166"/>
      <c r="I764" s="166"/>
      <c r="J764" s="166"/>
      <c r="K764" s="166"/>
      <c r="L764" s="166"/>
      <c r="M764" s="166"/>
      <c r="N764" s="166"/>
      <c r="O764" s="166"/>
      <c r="P764" s="166"/>
      <c r="Q764" s="166"/>
      <c r="R764" s="166"/>
      <c r="S764" s="166"/>
      <c r="T764" s="166"/>
      <c r="U764" s="166"/>
      <c r="V764" s="166"/>
      <c r="W764" s="166"/>
      <c r="X764" s="166"/>
      <c r="Y764" s="166"/>
      <c r="Z764" s="166"/>
    </row>
    <row r="765" spans="1:26" ht="21" customHeight="1">
      <c r="A765" s="166"/>
      <c r="B765" s="166"/>
      <c r="C765" s="166"/>
      <c r="D765" s="166"/>
      <c r="E765" s="166"/>
      <c r="F765" s="166"/>
      <c r="G765" s="166"/>
      <c r="H765" s="166"/>
      <c r="I765" s="166"/>
      <c r="J765" s="166"/>
      <c r="K765" s="166"/>
      <c r="L765" s="166"/>
      <c r="M765" s="166"/>
      <c r="N765" s="166"/>
      <c r="O765" s="166"/>
      <c r="P765" s="166"/>
      <c r="Q765" s="166"/>
      <c r="R765" s="166"/>
      <c r="S765" s="166"/>
      <c r="T765" s="166"/>
      <c r="U765" s="166"/>
      <c r="V765" s="166"/>
      <c r="W765" s="166"/>
      <c r="X765" s="166"/>
      <c r="Y765" s="166"/>
      <c r="Z765" s="166"/>
    </row>
    <row r="766" spans="1:26" ht="21" customHeight="1">
      <c r="A766" s="166"/>
      <c r="B766" s="166"/>
      <c r="C766" s="166"/>
      <c r="D766" s="166"/>
      <c r="E766" s="166"/>
      <c r="F766" s="166"/>
      <c r="G766" s="166"/>
      <c r="H766" s="166"/>
      <c r="I766" s="166"/>
      <c r="J766" s="166"/>
      <c r="K766" s="166"/>
      <c r="L766" s="166"/>
      <c r="M766" s="166"/>
      <c r="N766" s="166"/>
      <c r="O766" s="166"/>
      <c r="P766" s="166"/>
      <c r="Q766" s="166"/>
      <c r="R766" s="166"/>
      <c r="S766" s="166"/>
      <c r="T766" s="166"/>
      <c r="U766" s="166"/>
      <c r="V766" s="166"/>
      <c r="W766" s="166"/>
      <c r="X766" s="166"/>
      <c r="Y766" s="166"/>
      <c r="Z766" s="166"/>
    </row>
    <row r="767" spans="1:26" ht="21" customHeight="1">
      <c r="A767" s="166"/>
      <c r="B767" s="166"/>
      <c r="C767" s="166"/>
      <c r="D767" s="166"/>
      <c r="E767" s="166"/>
      <c r="F767" s="166"/>
      <c r="G767" s="166"/>
      <c r="H767" s="166"/>
      <c r="I767" s="166"/>
      <c r="J767" s="166"/>
      <c r="K767" s="166"/>
      <c r="L767" s="166"/>
      <c r="M767" s="166"/>
      <c r="N767" s="166"/>
      <c r="O767" s="166"/>
      <c r="P767" s="166"/>
      <c r="Q767" s="166"/>
      <c r="R767" s="166"/>
      <c r="S767" s="166"/>
      <c r="T767" s="166"/>
      <c r="U767" s="166"/>
      <c r="V767" s="166"/>
      <c r="W767" s="166"/>
      <c r="X767" s="166"/>
      <c r="Y767" s="166"/>
      <c r="Z767" s="166"/>
    </row>
    <row r="768" spans="1:26" ht="21" customHeight="1">
      <c r="A768" s="166"/>
      <c r="B768" s="166"/>
      <c r="C768" s="166"/>
      <c r="D768" s="166"/>
      <c r="E768" s="166"/>
      <c r="F768" s="166"/>
      <c r="G768" s="166"/>
      <c r="H768" s="166"/>
      <c r="I768" s="166"/>
      <c r="J768" s="166"/>
      <c r="K768" s="166"/>
      <c r="L768" s="166"/>
      <c r="M768" s="166"/>
      <c r="N768" s="166"/>
      <c r="O768" s="166"/>
      <c r="P768" s="166"/>
      <c r="Q768" s="166"/>
      <c r="R768" s="166"/>
      <c r="S768" s="166"/>
      <c r="T768" s="166"/>
      <c r="U768" s="166"/>
      <c r="V768" s="166"/>
      <c r="W768" s="166"/>
      <c r="X768" s="166"/>
      <c r="Y768" s="166"/>
      <c r="Z768" s="166"/>
    </row>
    <row r="769" spans="1:26" ht="21" customHeight="1">
      <c r="A769" s="166"/>
      <c r="B769" s="166"/>
      <c r="C769" s="166"/>
      <c r="D769" s="166"/>
      <c r="E769" s="166"/>
      <c r="F769" s="166"/>
      <c r="G769" s="166"/>
      <c r="H769" s="166"/>
      <c r="I769" s="166"/>
      <c r="J769" s="166"/>
      <c r="K769" s="166"/>
      <c r="L769" s="166"/>
      <c r="M769" s="166"/>
      <c r="N769" s="166"/>
      <c r="O769" s="166"/>
      <c r="P769" s="166"/>
      <c r="Q769" s="166"/>
      <c r="R769" s="166"/>
      <c r="S769" s="166"/>
      <c r="T769" s="166"/>
      <c r="U769" s="166"/>
      <c r="V769" s="166"/>
      <c r="W769" s="166"/>
      <c r="X769" s="166"/>
      <c r="Y769" s="166"/>
      <c r="Z769" s="166"/>
    </row>
    <row r="770" spans="1:26" ht="21" customHeight="1">
      <c r="A770" s="166"/>
      <c r="B770" s="166"/>
      <c r="C770" s="166"/>
      <c r="D770" s="166"/>
      <c r="E770" s="166"/>
      <c r="F770" s="166"/>
      <c r="G770" s="166"/>
      <c r="H770" s="166"/>
      <c r="I770" s="166"/>
      <c r="J770" s="166"/>
      <c r="K770" s="166"/>
      <c r="L770" s="166"/>
      <c r="M770" s="166"/>
      <c r="N770" s="166"/>
      <c r="O770" s="166"/>
      <c r="P770" s="166"/>
      <c r="Q770" s="166"/>
      <c r="R770" s="166"/>
      <c r="S770" s="166"/>
      <c r="T770" s="166"/>
      <c r="U770" s="166"/>
      <c r="V770" s="166"/>
      <c r="W770" s="166"/>
      <c r="X770" s="166"/>
      <c r="Y770" s="166"/>
      <c r="Z770" s="166"/>
    </row>
    <row r="771" spans="1:26" ht="21" customHeight="1">
      <c r="A771" s="166"/>
      <c r="B771" s="166"/>
      <c r="C771" s="166"/>
      <c r="D771" s="166"/>
      <c r="E771" s="166"/>
      <c r="F771" s="166"/>
      <c r="G771" s="166"/>
      <c r="H771" s="166"/>
      <c r="I771" s="166"/>
      <c r="J771" s="166"/>
      <c r="K771" s="166"/>
      <c r="L771" s="166"/>
      <c r="M771" s="166"/>
      <c r="N771" s="166"/>
      <c r="O771" s="166"/>
      <c r="P771" s="166"/>
      <c r="Q771" s="166"/>
      <c r="R771" s="166"/>
      <c r="S771" s="166"/>
      <c r="T771" s="166"/>
      <c r="U771" s="166"/>
      <c r="V771" s="166"/>
      <c r="W771" s="166"/>
      <c r="X771" s="166"/>
      <c r="Y771" s="166"/>
      <c r="Z771" s="166"/>
    </row>
    <row r="772" spans="1:26" ht="21" customHeight="1">
      <c r="A772" s="166"/>
      <c r="B772" s="166"/>
      <c r="C772" s="166"/>
      <c r="D772" s="166"/>
      <c r="E772" s="166"/>
      <c r="F772" s="166"/>
      <c r="G772" s="166"/>
      <c r="H772" s="166"/>
      <c r="I772" s="166"/>
      <c r="J772" s="166"/>
      <c r="K772" s="166"/>
      <c r="L772" s="166"/>
      <c r="M772" s="166"/>
      <c r="N772" s="166"/>
      <c r="O772" s="166"/>
      <c r="P772" s="166"/>
      <c r="Q772" s="166"/>
      <c r="R772" s="166"/>
      <c r="S772" s="166"/>
      <c r="T772" s="166"/>
      <c r="U772" s="166"/>
      <c r="V772" s="166"/>
      <c r="W772" s="166"/>
      <c r="X772" s="166"/>
      <c r="Y772" s="166"/>
      <c r="Z772" s="166"/>
    </row>
    <row r="773" spans="1:26" ht="21" customHeight="1">
      <c r="A773" s="166"/>
      <c r="B773" s="166"/>
      <c r="C773" s="166"/>
      <c r="D773" s="166"/>
      <c r="E773" s="166"/>
      <c r="F773" s="166"/>
      <c r="G773" s="166"/>
      <c r="H773" s="166"/>
      <c r="I773" s="166"/>
      <c r="J773" s="166"/>
      <c r="K773" s="166"/>
      <c r="L773" s="166"/>
      <c r="M773" s="166"/>
      <c r="N773" s="166"/>
      <c r="O773" s="166"/>
      <c r="P773" s="166"/>
      <c r="Q773" s="166"/>
      <c r="R773" s="166"/>
      <c r="S773" s="166"/>
      <c r="T773" s="166"/>
      <c r="U773" s="166"/>
      <c r="V773" s="166"/>
      <c r="W773" s="166"/>
      <c r="X773" s="166"/>
      <c r="Y773" s="166"/>
      <c r="Z773" s="166"/>
    </row>
    <row r="774" spans="1:26" ht="21" customHeight="1">
      <c r="A774" s="166"/>
      <c r="B774" s="166"/>
      <c r="C774" s="166"/>
      <c r="D774" s="166"/>
      <c r="E774" s="166"/>
      <c r="F774" s="166"/>
      <c r="G774" s="166"/>
      <c r="H774" s="166"/>
      <c r="I774" s="166"/>
      <c r="J774" s="166"/>
      <c r="K774" s="166"/>
      <c r="L774" s="166"/>
      <c r="M774" s="166"/>
      <c r="N774" s="166"/>
      <c r="O774" s="166"/>
      <c r="P774" s="166"/>
      <c r="Q774" s="166"/>
      <c r="R774" s="166"/>
      <c r="S774" s="166"/>
      <c r="T774" s="166"/>
      <c r="U774" s="166"/>
      <c r="V774" s="166"/>
      <c r="W774" s="166"/>
      <c r="X774" s="166"/>
      <c r="Y774" s="166"/>
      <c r="Z774" s="166"/>
    </row>
    <row r="775" spans="1:26" ht="21" customHeight="1">
      <c r="A775" s="166"/>
      <c r="B775" s="166"/>
      <c r="C775" s="166"/>
      <c r="D775" s="166"/>
      <c r="E775" s="166"/>
      <c r="F775" s="166"/>
      <c r="G775" s="166"/>
      <c r="H775" s="166"/>
      <c r="I775" s="166"/>
      <c r="J775" s="166"/>
      <c r="K775" s="166"/>
      <c r="L775" s="166"/>
      <c r="M775" s="166"/>
      <c r="N775" s="166"/>
      <c r="O775" s="166"/>
      <c r="P775" s="166"/>
      <c r="Q775" s="166"/>
      <c r="R775" s="166"/>
      <c r="S775" s="166"/>
      <c r="T775" s="166"/>
      <c r="U775" s="166"/>
      <c r="V775" s="166"/>
      <c r="W775" s="166"/>
      <c r="X775" s="166"/>
      <c r="Y775" s="166"/>
      <c r="Z775" s="166"/>
    </row>
    <row r="776" spans="1:26" ht="21" customHeight="1">
      <c r="A776" s="166"/>
      <c r="B776" s="166"/>
      <c r="C776" s="166"/>
      <c r="D776" s="166"/>
      <c r="E776" s="166"/>
      <c r="F776" s="166"/>
      <c r="G776" s="166"/>
      <c r="H776" s="166"/>
      <c r="I776" s="166"/>
      <c r="J776" s="166"/>
      <c r="K776" s="166"/>
      <c r="L776" s="166"/>
      <c r="M776" s="166"/>
      <c r="N776" s="166"/>
      <c r="O776" s="166"/>
      <c r="P776" s="166"/>
      <c r="Q776" s="166"/>
      <c r="R776" s="166"/>
      <c r="S776" s="166"/>
      <c r="T776" s="166"/>
      <c r="U776" s="166"/>
      <c r="V776" s="166"/>
      <c r="W776" s="166"/>
      <c r="X776" s="166"/>
      <c r="Y776" s="166"/>
      <c r="Z776" s="166"/>
    </row>
    <row r="777" spans="1:26" ht="21" customHeight="1">
      <c r="A777" s="166"/>
      <c r="B777" s="166"/>
      <c r="C777" s="166"/>
      <c r="D777" s="166"/>
      <c r="E777" s="166"/>
      <c r="F777" s="166"/>
      <c r="G777" s="166"/>
      <c r="H777" s="166"/>
      <c r="I777" s="166"/>
      <c r="J777" s="166"/>
      <c r="K777" s="166"/>
      <c r="L777" s="166"/>
      <c r="M777" s="166"/>
      <c r="N777" s="166"/>
      <c r="O777" s="166"/>
      <c r="P777" s="166"/>
      <c r="Q777" s="166"/>
      <c r="R777" s="166"/>
      <c r="S777" s="166"/>
      <c r="T777" s="166"/>
      <c r="U777" s="166"/>
      <c r="V777" s="166"/>
      <c r="W777" s="166"/>
      <c r="X777" s="166"/>
      <c r="Y777" s="166"/>
      <c r="Z777" s="166"/>
    </row>
    <row r="778" spans="1:26" ht="21" customHeight="1">
      <c r="A778" s="166"/>
      <c r="B778" s="166"/>
      <c r="C778" s="166"/>
      <c r="D778" s="166"/>
      <c r="E778" s="166"/>
      <c r="F778" s="166"/>
      <c r="G778" s="166"/>
      <c r="H778" s="166"/>
      <c r="I778" s="166"/>
      <c r="J778" s="166"/>
      <c r="K778" s="166"/>
      <c r="L778" s="166"/>
      <c r="M778" s="166"/>
      <c r="N778" s="166"/>
      <c r="O778" s="166"/>
      <c r="P778" s="166"/>
      <c r="Q778" s="166"/>
      <c r="R778" s="166"/>
      <c r="S778" s="166"/>
      <c r="T778" s="166"/>
      <c r="U778" s="166"/>
      <c r="V778" s="166"/>
      <c r="W778" s="166"/>
      <c r="X778" s="166"/>
      <c r="Y778" s="166"/>
      <c r="Z778" s="166"/>
    </row>
    <row r="779" spans="1:26" ht="21" customHeight="1">
      <c r="A779" s="166"/>
      <c r="B779" s="166"/>
      <c r="C779" s="166"/>
      <c r="D779" s="166"/>
      <c r="E779" s="166"/>
      <c r="F779" s="166"/>
      <c r="G779" s="166"/>
      <c r="H779" s="166"/>
      <c r="I779" s="166"/>
      <c r="J779" s="166"/>
      <c r="K779" s="166"/>
      <c r="L779" s="166"/>
      <c r="M779" s="166"/>
      <c r="N779" s="166"/>
      <c r="O779" s="166"/>
      <c r="P779" s="166"/>
      <c r="Q779" s="166"/>
      <c r="R779" s="166"/>
      <c r="S779" s="166"/>
      <c r="T779" s="166"/>
      <c r="U779" s="166"/>
      <c r="V779" s="166"/>
      <c r="W779" s="166"/>
      <c r="X779" s="166"/>
      <c r="Y779" s="166"/>
      <c r="Z779" s="166"/>
    </row>
    <row r="780" spans="1:26" ht="21" customHeight="1">
      <c r="A780" s="166"/>
      <c r="B780" s="166"/>
      <c r="C780" s="166"/>
      <c r="D780" s="166"/>
      <c r="E780" s="166"/>
      <c r="F780" s="166"/>
      <c r="G780" s="166"/>
      <c r="H780" s="166"/>
      <c r="I780" s="166"/>
      <c r="J780" s="166"/>
      <c r="K780" s="166"/>
      <c r="L780" s="166"/>
      <c r="M780" s="166"/>
      <c r="N780" s="166"/>
      <c r="O780" s="166"/>
      <c r="P780" s="166"/>
      <c r="Q780" s="166"/>
      <c r="R780" s="166"/>
      <c r="S780" s="166"/>
      <c r="T780" s="166"/>
      <c r="U780" s="166"/>
      <c r="V780" s="166"/>
      <c r="W780" s="166"/>
      <c r="X780" s="166"/>
      <c r="Y780" s="166"/>
      <c r="Z780" s="166"/>
    </row>
    <row r="781" spans="1:26" ht="21" customHeight="1">
      <c r="A781" s="166"/>
      <c r="B781" s="166"/>
      <c r="C781" s="166"/>
      <c r="D781" s="166"/>
      <c r="E781" s="166"/>
      <c r="F781" s="166"/>
      <c r="G781" s="166"/>
      <c r="H781" s="166"/>
      <c r="I781" s="166"/>
      <c r="J781" s="166"/>
      <c r="K781" s="166"/>
      <c r="L781" s="166"/>
      <c r="M781" s="166"/>
      <c r="N781" s="166"/>
      <c r="O781" s="166"/>
      <c r="P781" s="166"/>
      <c r="Q781" s="166"/>
      <c r="R781" s="166"/>
      <c r="S781" s="166"/>
      <c r="T781" s="166"/>
      <c r="U781" s="166"/>
      <c r="V781" s="166"/>
      <c r="W781" s="166"/>
      <c r="X781" s="166"/>
      <c r="Y781" s="166"/>
      <c r="Z781" s="166"/>
    </row>
    <row r="782" spans="1:26" ht="21" customHeight="1">
      <c r="A782" s="166"/>
      <c r="B782" s="166"/>
      <c r="C782" s="166"/>
      <c r="D782" s="166"/>
      <c r="E782" s="166"/>
      <c r="F782" s="166"/>
      <c r="G782" s="166"/>
      <c r="H782" s="166"/>
      <c r="I782" s="166"/>
      <c r="J782" s="166"/>
      <c r="K782" s="166"/>
      <c r="L782" s="166"/>
      <c r="M782" s="166"/>
      <c r="N782" s="166"/>
      <c r="O782" s="166"/>
      <c r="P782" s="166"/>
      <c r="Q782" s="166"/>
      <c r="R782" s="166"/>
      <c r="S782" s="166"/>
      <c r="T782" s="166"/>
      <c r="U782" s="166"/>
      <c r="V782" s="166"/>
      <c r="W782" s="166"/>
      <c r="X782" s="166"/>
      <c r="Y782" s="166"/>
      <c r="Z782" s="166"/>
    </row>
    <row r="783" spans="1:26" ht="21" customHeight="1">
      <c r="A783" s="166"/>
      <c r="B783" s="166"/>
      <c r="C783" s="166"/>
      <c r="D783" s="166"/>
      <c r="E783" s="166"/>
      <c r="F783" s="166"/>
      <c r="G783" s="166"/>
      <c r="H783" s="166"/>
      <c r="I783" s="166"/>
      <c r="J783" s="166"/>
      <c r="K783" s="166"/>
      <c r="L783" s="166"/>
      <c r="M783" s="166"/>
      <c r="N783" s="166"/>
      <c r="O783" s="166"/>
      <c r="P783" s="166"/>
      <c r="Q783" s="166"/>
      <c r="R783" s="166"/>
      <c r="S783" s="166"/>
      <c r="T783" s="166"/>
      <c r="U783" s="166"/>
      <c r="V783" s="166"/>
      <c r="W783" s="166"/>
      <c r="X783" s="166"/>
      <c r="Y783" s="166"/>
      <c r="Z783" s="166"/>
    </row>
    <row r="784" spans="1:26" ht="21" customHeight="1">
      <c r="A784" s="166"/>
      <c r="B784" s="166"/>
      <c r="C784" s="166"/>
      <c r="D784" s="166"/>
      <c r="E784" s="166"/>
      <c r="F784" s="166"/>
      <c r="G784" s="166"/>
      <c r="H784" s="166"/>
      <c r="I784" s="166"/>
      <c r="J784" s="166"/>
      <c r="K784" s="166"/>
      <c r="L784" s="166"/>
      <c r="M784" s="166"/>
      <c r="N784" s="166"/>
      <c r="O784" s="166"/>
      <c r="P784" s="166"/>
      <c r="Q784" s="166"/>
      <c r="R784" s="166"/>
      <c r="S784" s="166"/>
      <c r="T784" s="166"/>
      <c r="U784" s="166"/>
      <c r="V784" s="166"/>
      <c r="W784" s="166"/>
      <c r="X784" s="166"/>
      <c r="Y784" s="166"/>
      <c r="Z784" s="166"/>
    </row>
    <row r="785" spans="1:26" ht="21" customHeight="1">
      <c r="A785" s="166"/>
      <c r="B785" s="166"/>
      <c r="C785" s="166"/>
      <c r="D785" s="166"/>
      <c r="E785" s="166"/>
      <c r="F785" s="166"/>
      <c r="G785" s="166"/>
      <c r="H785" s="166"/>
      <c r="I785" s="166"/>
      <c r="J785" s="166"/>
      <c r="K785" s="166"/>
      <c r="L785" s="166"/>
      <c r="M785" s="166"/>
      <c r="N785" s="166"/>
      <c r="O785" s="166"/>
      <c r="P785" s="166"/>
      <c r="Q785" s="166"/>
      <c r="R785" s="166"/>
      <c r="S785" s="166"/>
      <c r="T785" s="166"/>
      <c r="U785" s="166"/>
      <c r="V785" s="166"/>
      <c r="W785" s="166"/>
      <c r="X785" s="166"/>
      <c r="Y785" s="166"/>
      <c r="Z785" s="166"/>
    </row>
    <row r="786" spans="1:26" ht="21" customHeight="1">
      <c r="A786" s="166"/>
      <c r="B786" s="166"/>
      <c r="C786" s="166"/>
      <c r="D786" s="166"/>
      <c r="E786" s="166"/>
      <c r="F786" s="166"/>
      <c r="G786" s="166"/>
      <c r="H786" s="166"/>
      <c r="I786" s="166"/>
      <c r="J786" s="166"/>
      <c r="K786" s="166"/>
      <c r="L786" s="166"/>
      <c r="M786" s="166"/>
      <c r="N786" s="166"/>
      <c r="O786" s="166"/>
      <c r="P786" s="166"/>
      <c r="Q786" s="166"/>
      <c r="R786" s="166"/>
      <c r="S786" s="166"/>
      <c r="T786" s="166"/>
      <c r="U786" s="166"/>
      <c r="V786" s="166"/>
      <c r="W786" s="166"/>
      <c r="X786" s="166"/>
      <c r="Y786" s="166"/>
      <c r="Z786" s="166"/>
    </row>
    <row r="787" spans="1:26" ht="21" customHeight="1">
      <c r="A787" s="166"/>
      <c r="B787" s="166"/>
      <c r="C787" s="166"/>
      <c r="D787" s="166"/>
      <c r="E787" s="166"/>
      <c r="F787" s="166"/>
      <c r="G787" s="166"/>
      <c r="H787" s="166"/>
      <c r="I787" s="166"/>
      <c r="J787" s="166"/>
      <c r="K787" s="166"/>
      <c r="L787" s="166"/>
      <c r="M787" s="166"/>
      <c r="N787" s="166"/>
      <c r="O787" s="166"/>
      <c r="P787" s="166"/>
      <c r="Q787" s="166"/>
      <c r="R787" s="166"/>
      <c r="S787" s="166"/>
      <c r="T787" s="166"/>
      <c r="U787" s="166"/>
      <c r="V787" s="166"/>
      <c r="W787" s="166"/>
      <c r="X787" s="166"/>
      <c r="Y787" s="166"/>
      <c r="Z787" s="166"/>
    </row>
    <row r="788" spans="1:26" ht="21" customHeight="1">
      <c r="A788" s="166"/>
      <c r="B788" s="166"/>
      <c r="C788" s="166"/>
      <c r="D788" s="166"/>
      <c r="E788" s="166"/>
      <c r="F788" s="166"/>
      <c r="G788" s="166"/>
      <c r="H788" s="166"/>
      <c r="I788" s="166"/>
      <c r="J788" s="166"/>
      <c r="K788" s="166"/>
      <c r="L788" s="166"/>
      <c r="M788" s="166"/>
      <c r="N788" s="166"/>
      <c r="O788" s="166"/>
      <c r="P788" s="166"/>
      <c r="Q788" s="166"/>
      <c r="R788" s="166"/>
      <c r="S788" s="166"/>
      <c r="T788" s="166"/>
      <c r="U788" s="166"/>
      <c r="V788" s="166"/>
      <c r="W788" s="166"/>
      <c r="X788" s="166"/>
      <c r="Y788" s="166"/>
      <c r="Z788" s="166"/>
    </row>
    <row r="789" spans="1:26" ht="21" customHeight="1">
      <c r="A789" s="166"/>
      <c r="B789" s="166"/>
      <c r="C789" s="166"/>
      <c r="D789" s="166"/>
      <c r="E789" s="166"/>
      <c r="F789" s="166"/>
      <c r="G789" s="166"/>
      <c r="H789" s="166"/>
      <c r="I789" s="166"/>
      <c r="J789" s="166"/>
      <c r="K789" s="166"/>
      <c r="L789" s="166"/>
      <c r="M789" s="166"/>
      <c r="N789" s="166"/>
      <c r="O789" s="166"/>
      <c r="P789" s="166"/>
      <c r="Q789" s="166"/>
      <c r="R789" s="166"/>
      <c r="S789" s="166"/>
      <c r="T789" s="166"/>
      <c r="U789" s="166"/>
      <c r="V789" s="166"/>
      <c r="W789" s="166"/>
      <c r="X789" s="166"/>
      <c r="Y789" s="166"/>
      <c r="Z789" s="166"/>
    </row>
    <row r="790" spans="1:26" ht="21" customHeight="1">
      <c r="A790" s="166"/>
      <c r="B790" s="166"/>
      <c r="C790" s="166"/>
      <c r="D790" s="166"/>
      <c r="E790" s="166"/>
      <c r="F790" s="166"/>
      <c r="G790" s="166"/>
      <c r="H790" s="166"/>
      <c r="I790" s="166"/>
      <c r="J790" s="166"/>
      <c r="K790" s="166"/>
      <c r="L790" s="166"/>
      <c r="M790" s="166"/>
      <c r="N790" s="166"/>
      <c r="O790" s="166"/>
      <c r="P790" s="166"/>
      <c r="Q790" s="166"/>
      <c r="R790" s="166"/>
      <c r="S790" s="166"/>
      <c r="T790" s="166"/>
      <c r="U790" s="166"/>
      <c r="V790" s="166"/>
      <c r="W790" s="166"/>
      <c r="X790" s="166"/>
      <c r="Y790" s="166"/>
      <c r="Z790" s="166"/>
    </row>
    <row r="791" spans="1:26" ht="21" customHeight="1">
      <c r="A791" s="166"/>
      <c r="B791" s="166"/>
      <c r="C791" s="166"/>
      <c r="D791" s="166"/>
      <c r="E791" s="166"/>
      <c r="F791" s="166"/>
      <c r="G791" s="166"/>
      <c r="H791" s="166"/>
      <c r="I791" s="166"/>
      <c r="J791" s="166"/>
      <c r="K791" s="166"/>
      <c r="L791" s="166"/>
      <c r="M791" s="166"/>
      <c r="N791" s="166"/>
      <c r="O791" s="166"/>
      <c r="P791" s="166"/>
      <c r="Q791" s="166"/>
      <c r="R791" s="166"/>
      <c r="S791" s="166"/>
      <c r="T791" s="166"/>
      <c r="U791" s="166"/>
      <c r="V791" s="166"/>
      <c r="W791" s="166"/>
      <c r="X791" s="166"/>
      <c r="Y791" s="166"/>
      <c r="Z791" s="166"/>
    </row>
    <row r="792" spans="1:26" ht="21" customHeight="1">
      <c r="A792" s="166"/>
      <c r="B792" s="166"/>
      <c r="C792" s="166"/>
      <c r="D792" s="166"/>
      <c r="E792" s="166"/>
      <c r="F792" s="166"/>
      <c r="G792" s="166"/>
      <c r="H792" s="166"/>
      <c r="I792" s="166"/>
      <c r="J792" s="166"/>
      <c r="K792" s="166"/>
      <c r="L792" s="166"/>
      <c r="M792" s="166"/>
      <c r="N792" s="166"/>
      <c r="O792" s="166"/>
      <c r="P792" s="166"/>
      <c r="Q792" s="166"/>
      <c r="R792" s="166"/>
      <c r="S792" s="166"/>
      <c r="T792" s="166"/>
      <c r="U792" s="166"/>
      <c r="V792" s="166"/>
      <c r="W792" s="166"/>
      <c r="X792" s="166"/>
      <c r="Y792" s="166"/>
      <c r="Z792" s="166"/>
    </row>
    <row r="793" spans="1:26" ht="21" customHeight="1">
      <c r="A793" s="166"/>
      <c r="B793" s="166"/>
      <c r="C793" s="166"/>
      <c r="D793" s="166"/>
      <c r="E793" s="166"/>
      <c r="F793" s="166"/>
      <c r="G793" s="166"/>
      <c r="H793" s="166"/>
      <c r="I793" s="166"/>
      <c r="J793" s="166"/>
      <c r="K793" s="166"/>
      <c r="L793" s="166"/>
      <c r="M793" s="166"/>
      <c r="N793" s="166"/>
      <c r="O793" s="166"/>
      <c r="P793" s="166"/>
      <c r="Q793" s="166"/>
      <c r="R793" s="166"/>
      <c r="S793" s="166"/>
      <c r="T793" s="166"/>
      <c r="U793" s="166"/>
      <c r="V793" s="166"/>
      <c r="W793" s="166"/>
      <c r="X793" s="166"/>
      <c r="Y793" s="166"/>
      <c r="Z793" s="166"/>
    </row>
    <row r="794" spans="1:26" ht="21" customHeight="1">
      <c r="A794" s="166"/>
      <c r="B794" s="166"/>
      <c r="C794" s="166"/>
      <c r="D794" s="166"/>
      <c r="E794" s="166"/>
      <c r="F794" s="166"/>
      <c r="G794" s="166"/>
      <c r="H794" s="166"/>
      <c r="I794" s="166"/>
      <c r="J794" s="166"/>
      <c r="K794" s="166"/>
      <c r="L794" s="166"/>
      <c r="M794" s="166"/>
      <c r="N794" s="166"/>
      <c r="O794" s="166"/>
      <c r="P794" s="166"/>
      <c r="Q794" s="166"/>
      <c r="R794" s="166"/>
      <c r="S794" s="166"/>
      <c r="T794" s="166"/>
      <c r="U794" s="166"/>
      <c r="V794" s="166"/>
      <c r="W794" s="166"/>
      <c r="X794" s="166"/>
      <c r="Y794" s="166"/>
      <c r="Z794" s="166"/>
    </row>
    <row r="795" spans="1:26" ht="21" customHeight="1">
      <c r="A795" s="166"/>
      <c r="B795" s="166"/>
      <c r="C795" s="166"/>
      <c r="D795" s="166"/>
      <c r="E795" s="166"/>
      <c r="F795" s="166"/>
      <c r="G795" s="166"/>
      <c r="H795" s="166"/>
      <c r="I795" s="166"/>
      <c r="J795" s="166"/>
      <c r="K795" s="166"/>
      <c r="L795" s="166"/>
      <c r="M795" s="166"/>
      <c r="N795" s="166"/>
      <c r="O795" s="166"/>
      <c r="P795" s="166"/>
      <c r="Q795" s="166"/>
      <c r="R795" s="166"/>
      <c r="S795" s="166"/>
      <c r="T795" s="166"/>
      <c r="U795" s="166"/>
      <c r="V795" s="166"/>
      <c r="W795" s="166"/>
      <c r="X795" s="166"/>
      <c r="Y795" s="166"/>
      <c r="Z795" s="166"/>
    </row>
    <row r="796" spans="1:26" ht="21" customHeight="1">
      <c r="A796" s="166"/>
      <c r="B796" s="166"/>
      <c r="C796" s="166"/>
      <c r="D796" s="166"/>
      <c r="E796" s="166"/>
      <c r="F796" s="166"/>
      <c r="G796" s="166"/>
      <c r="H796" s="166"/>
      <c r="I796" s="166"/>
      <c r="J796" s="166"/>
      <c r="K796" s="166"/>
      <c r="L796" s="166"/>
      <c r="M796" s="166"/>
      <c r="N796" s="166"/>
      <c r="O796" s="166"/>
      <c r="P796" s="166"/>
      <c r="Q796" s="166"/>
      <c r="R796" s="166"/>
      <c r="S796" s="166"/>
      <c r="T796" s="166"/>
      <c r="U796" s="166"/>
      <c r="V796" s="166"/>
      <c r="W796" s="166"/>
      <c r="X796" s="166"/>
      <c r="Y796" s="166"/>
      <c r="Z796" s="166"/>
    </row>
    <row r="797" spans="1:26" ht="21" customHeight="1">
      <c r="A797" s="166"/>
      <c r="B797" s="166"/>
      <c r="C797" s="166"/>
      <c r="D797" s="166"/>
      <c r="E797" s="166"/>
      <c r="F797" s="166"/>
      <c r="G797" s="166"/>
      <c r="H797" s="166"/>
      <c r="I797" s="166"/>
      <c r="J797" s="166"/>
      <c r="K797" s="166"/>
      <c r="L797" s="166"/>
      <c r="M797" s="166"/>
      <c r="N797" s="166"/>
      <c r="O797" s="166"/>
      <c r="P797" s="166"/>
      <c r="Q797" s="166"/>
      <c r="R797" s="166"/>
      <c r="S797" s="166"/>
      <c r="T797" s="166"/>
      <c r="U797" s="166"/>
      <c r="V797" s="166"/>
      <c r="W797" s="166"/>
      <c r="X797" s="166"/>
      <c r="Y797" s="166"/>
      <c r="Z797" s="166"/>
    </row>
    <row r="798" spans="1:26" ht="21" customHeight="1">
      <c r="A798" s="166"/>
      <c r="B798" s="166"/>
      <c r="C798" s="166"/>
      <c r="D798" s="166"/>
      <c r="E798" s="166"/>
      <c r="F798" s="166"/>
      <c r="G798" s="166"/>
      <c r="H798" s="166"/>
      <c r="I798" s="166"/>
      <c r="J798" s="166"/>
      <c r="K798" s="166"/>
      <c r="L798" s="166"/>
      <c r="M798" s="166"/>
      <c r="N798" s="166"/>
      <c r="O798" s="166"/>
      <c r="P798" s="166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</row>
    <row r="799" spans="1:26" ht="21" customHeight="1">
      <c r="A799" s="166"/>
      <c r="B799" s="166"/>
      <c r="C799" s="166"/>
      <c r="D799" s="166"/>
      <c r="E799" s="166"/>
      <c r="F799" s="166"/>
      <c r="G799" s="166"/>
      <c r="H799" s="166"/>
      <c r="I799" s="166"/>
      <c r="J799" s="166"/>
      <c r="K799" s="166"/>
      <c r="L799" s="166"/>
      <c r="M799" s="166"/>
      <c r="N799" s="166"/>
      <c r="O799" s="166"/>
      <c r="P799" s="166"/>
      <c r="Q799" s="166"/>
      <c r="R799" s="166"/>
      <c r="S799" s="166"/>
      <c r="T799" s="166"/>
      <c r="U799" s="166"/>
      <c r="V799" s="166"/>
      <c r="W799" s="166"/>
      <c r="X799" s="166"/>
      <c r="Y799" s="166"/>
      <c r="Z799" s="166"/>
    </row>
    <row r="800" spans="1:26" ht="21" customHeight="1">
      <c r="A800" s="166"/>
      <c r="B800" s="166"/>
      <c r="C800" s="166"/>
      <c r="D800" s="166"/>
      <c r="E800" s="166"/>
      <c r="F800" s="166"/>
      <c r="G800" s="166"/>
      <c r="H800" s="166"/>
      <c r="I800" s="166"/>
      <c r="J800" s="166"/>
      <c r="K800" s="166"/>
      <c r="L800" s="166"/>
      <c r="M800" s="166"/>
      <c r="N800" s="166"/>
      <c r="O800" s="166"/>
      <c r="P800" s="166"/>
      <c r="Q800" s="166"/>
      <c r="R800" s="166"/>
      <c r="S800" s="166"/>
      <c r="T800" s="166"/>
      <c r="U800" s="166"/>
      <c r="V800" s="166"/>
      <c r="W800" s="166"/>
      <c r="X800" s="166"/>
      <c r="Y800" s="166"/>
      <c r="Z800" s="166"/>
    </row>
    <row r="801" spans="1:26" ht="21" customHeight="1">
      <c r="A801" s="166"/>
      <c r="B801" s="166"/>
      <c r="C801" s="166"/>
      <c r="D801" s="166"/>
      <c r="E801" s="166"/>
      <c r="F801" s="166"/>
      <c r="G801" s="166"/>
      <c r="H801" s="166"/>
      <c r="I801" s="166"/>
      <c r="J801" s="166"/>
      <c r="K801" s="166"/>
      <c r="L801" s="166"/>
      <c r="M801" s="166"/>
      <c r="N801" s="166"/>
      <c r="O801" s="166"/>
      <c r="P801" s="166"/>
      <c r="Q801" s="166"/>
      <c r="R801" s="166"/>
      <c r="S801" s="166"/>
      <c r="T801" s="166"/>
      <c r="U801" s="166"/>
      <c r="V801" s="166"/>
      <c r="W801" s="166"/>
      <c r="X801" s="166"/>
      <c r="Y801" s="166"/>
      <c r="Z801" s="166"/>
    </row>
    <row r="802" spans="1:26" ht="21" customHeight="1">
      <c r="A802" s="166"/>
      <c r="B802" s="166"/>
      <c r="C802" s="166"/>
      <c r="D802" s="166"/>
      <c r="E802" s="166"/>
      <c r="F802" s="166"/>
      <c r="G802" s="166"/>
      <c r="H802" s="166"/>
      <c r="I802" s="166"/>
      <c r="J802" s="166"/>
      <c r="K802" s="166"/>
      <c r="L802" s="166"/>
      <c r="M802" s="166"/>
      <c r="N802" s="166"/>
      <c r="O802" s="166"/>
      <c r="P802" s="166"/>
      <c r="Q802" s="166"/>
      <c r="R802" s="166"/>
      <c r="S802" s="166"/>
      <c r="T802" s="166"/>
      <c r="U802" s="166"/>
      <c r="V802" s="166"/>
      <c r="W802" s="166"/>
      <c r="X802" s="166"/>
      <c r="Y802" s="166"/>
      <c r="Z802" s="166"/>
    </row>
    <row r="803" spans="1:26" ht="21" customHeight="1">
      <c r="A803" s="166"/>
      <c r="B803" s="166"/>
      <c r="C803" s="166"/>
      <c r="D803" s="166"/>
      <c r="E803" s="166"/>
      <c r="F803" s="166"/>
      <c r="G803" s="166"/>
      <c r="H803" s="166"/>
      <c r="I803" s="166"/>
      <c r="J803" s="166"/>
      <c r="K803" s="166"/>
      <c r="L803" s="166"/>
      <c r="M803" s="166"/>
      <c r="N803" s="166"/>
      <c r="O803" s="166"/>
      <c r="P803" s="166"/>
      <c r="Q803" s="166"/>
      <c r="R803" s="166"/>
      <c r="S803" s="166"/>
      <c r="T803" s="166"/>
      <c r="U803" s="166"/>
      <c r="V803" s="166"/>
      <c r="W803" s="166"/>
      <c r="X803" s="166"/>
      <c r="Y803" s="166"/>
      <c r="Z803" s="166"/>
    </row>
    <row r="804" spans="1:26" ht="21" customHeight="1">
      <c r="A804" s="166"/>
      <c r="B804" s="166"/>
      <c r="C804" s="166"/>
      <c r="D804" s="166"/>
      <c r="E804" s="166"/>
      <c r="F804" s="166"/>
      <c r="G804" s="166"/>
      <c r="H804" s="166"/>
      <c r="I804" s="166"/>
      <c r="J804" s="166"/>
      <c r="K804" s="166"/>
      <c r="L804" s="166"/>
      <c r="M804" s="166"/>
      <c r="N804" s="166"/>
      <c r="O804" s="166"/>
      <c r="P804" s="166"/>
      <c r="Q804" s="166"/>
      <c r="R804" s="166"/>
      <c r="S804" s="166"/>
      <c r="T804" s="166"/>
      <c r="U804" s="166"/>
      <c r="V804" s="166"/>
      <c r="W804" s="166"/>
      <c r="X804" s="166"/>
      <c r="Y804" s="166"/>
      <c r="Z804" s="166"/>
    </row>
    <row r="805" spans="1:26" ht="21" customHeight="1">
      <c r="A805" s="166"/>
      <c r="B805" s="166"/>
      <c r="C805" s="166"/>
      <c r="D805" s="166"/>
      <c r="E805" s="166"/>
      <c r="F805" s="166"/>
      <c r="G805" s="166"/>
      <c r="H805" s="166"/>
      <c r="I805" s="166"/>
      <c r="J805" s="166"/>
      <c r="K805" s="166"/>
      <c r="L805" s="166"/>
      <c r="M805" s="166"/>
      <c r="N805" s="166"/>
      <c r="O805" s="166"/>
      <c r="P805" s="166"/>
      <c r="Q805" s="166"/>
      <c r="R805" s="166"/>
      <c r="S805" s="166"/>
      <c r="T805" s="166"/>
      <c r="U805" s="166"/>
      <c r="V805" s="166"/>
      <c r="W805" s="166"/>
      <c r="X805" s="166"/>
      <c r="Y805" s="166"/>
      <c r="Z805" s="166"/>
    </row>
    <row r="806" spans="1:26" ht="21" customHeight="1">
      <c r="A806" s="166"/>
      <c r="B806" s="166"/>
      <c r="C806" s="166"/>
      <c r="D806" s="166"/>
      <c r="E806" s="166"/>
      <c r="F806" s="166"/>
      <c r="G806" s="166"/>
      <c r="H806" s="166"/>
      <c r="I806" s="166"/>
      <c r="J806" s="166"/>
      <c r="K806" s="166"/>
      <c r="L806" s="166"/>
      <c r="M806" s="166"/>
      <c r="N806" s="166"/>
      <c r="O806" s="166"/>
      <c r="P806" s="166"/>
      <c r="Q806" s="166"/>
      <c r="R806" s="166"/>
      <c r="S806" s="166"/>
      <c r="T806" s="166"/>
      <c r="U806" s="166"/>
      <c r="V806" s="166"/>
      <c r="W806" s="166"/>
      <c r="X806" s="166"/>
      <c r="Y806" s="166"/>
      <c r="Z806" s="166"/>
    </row>
    <row r="807" spans="1:26" ht="21" customHeight="1">
      <c r="A807" s="166"/>
      <c r="B807" s="166"/>
      <c r="C807" s="166"/>
      <c r="D807" s="166"/>
      <c r="E807" s="166"/>
      <c r="F807" s="166"/>
      <c r="G807" s="166"/>
      <c r="H807" s="166"/>
      <c r="I807" s="166"/>
      <c r="J807" s="166"/>
      <c r="K807" s="166"/>
      <c r="L807" s="166"/>
      <c r="M807" s="166"/>
      <c r="N807" s="166"/>
      <c r="O807" s="166"/>
      <c r="P807" s="166"/>
      <c r="Q807" s="166"/>
      <c r="R807" s="166"/>
      <c r="S807" s="166"/>
      <c r="T807" s="166"/>
      <c r="U807" s="166"/>
      <c r="V807" s="166"/>
      <c r="W807" s="166"/>
      <c r="X807" s="166"/>
      <c r="Y807" s="166"/>
      <c r="Z807" s="166"/>
    </row>
    <row r="808" spans="1:26" ht="21" customHeight="1">
      <c r="A808" s="166"/>
      <c r="B808" s="166"/>
      <c r="C808" s="166"/>
      <c r="D808" s="166"/>
      <c r="E808" s="166"/>
      <c r="F808" s="166"/>
      <c r="G808" s="166"/>
      <c r="H808" s="166"/>
      <c r="I808" s="166"/>
      <c r="J808" s="166"/>
      <c r="K808" s="166"/>
      <c r="L808" s="166"/>
      <c r="M808" s="166"/>
      <c r="N808" s="166"/>
      <c r="O808" s="166"/>
      <c r="P808" s="166"/>
      <c r="Q808" s="166"/>
      <c r="R808" s="166"/>
      <c r="S808" s="166"/>
      <c r="T808" s="166"/>
      <c r="U808" s="166"/>
      <c r="V808" s="166"/>
      <c r="W808" s="166"/>
      <c r="X808" s="166"/>
      <c r="Y808" s="166"/>
      <c r="Z808" s="166"/>
    </row>
    <row r="809" spans="1:26" ht="21" customHeight="1">
      <c r="A809" s="166"/>
      <c r="B809" s="166"/>
      <c r="C809" s="166"/>
      <c r="D809" s="166"/>
      <c r="E809" s="166"/>
      <c r="F809" s="166"/>
      <c r="G809" s="166"/>
      <c r="H809" s="166"/>
      <c r="I809" s="166"/>
      <c r="J809" s="166"/>
      <c r="K809" s="166"/>
      <c r="L809" s="166"/>
      <c r="M809" s="166"/>
      <c r="N809" s="166"/>
      <c r="O809" s="166"/>
      <c r="P809" s="166"/>
      <c r="Q809" s="166"/>
      <c r="R809" s="166"/>
      <c r="S809" s="166"/>
      <c r="T809" s="166"/>
      <c r="U809" s="166"/>
      <c r="V809" s="166"/>
      <c r="W809" s="166"/>
      <c r="X809" s="166"/>
      <c r="Y809" s="166"/>
      <c r="Z809" s="166"/>
    </row>
    <row r="810" spans="1:26" ht="21" customHeight="1">
      <c r="A810" s="166"/>
      <c r="B810" s="166"/>
      <c r="C810" s="166"/>
      <c r="D810" s="166"/>
      <c r="E810" s="166"/>
      <c r="F810" s="166"/>
      <c r="G810" s="166"/>
      <c r="H810" s="166"/>
      <c r="I810" s="166"/>
      <c r="J810" s="166"/>
      <c r="K810" s="166"/>
      <c r="L810" s="166"/>
      <c r="M810" s="166"/>
      <c r="N810" s="166"/>
      <c r="O810" s="166"/>
      <c r="P810" s="166"/>
      <c r="Q810" s="166"/>
      <c r="R810" s="166"/>
      <c r="S810" s="166"/>
      <c r="T810" s="166"/>
      <c r="U810" s="166"/>
      <c r="V810" s="166"/>
      <c r="W810" s="166"/>
      <c r="X810" s="166"/>
      <c r="Y810" s="166"/>
      <c r="Z810" s="166"/>
    </row>
    <row r="811" spans="1:26" ht="21" customHeight="1">
      <c r="A811" s="166"/>
      <c r="B811" s="166"/>
      <c r="C811" s="166"/>
      <c r="D811" s="166"/>
      <c r="E811" s="166"/>
      <c r="F811" s="166"/>
      <c r="G811" s="166"/>
      <c r="H811" s="166"/>
      <c r="I811" s="166"/>
      <c r="J811" s="166"/>
      <c r="K811" s="166"/>
      <c r="L811" s="166"/>
      <c r="M811" s="166"/>
      <c r="N811" s="166"/>
      <c r="O811" s="166"/>
      <c r="P811" s="166"/>
      <c r="Q811" s="166"/>
      <c r="R811" s="166"/>
      <c r="S811" s="166"/>
      <c r="T811" s="166"/>
      <c r="U811" s="166"/>
      <c r="V811" s="166"/>
      <c r="W811" s="166"/>
      <c r="X811" s="166"/>
      <c r="Y811" s="166"/>
      <c r="Z811" s="166"/>
    </row>
    <row r="812" spans="1:26" ht="21" customHeight="1">
      <c r="A812" s="166"/>
      <c r="B812" s="166"/>
      <c r="C812" s="166"/>
      <c r="D812" s="166"/>
      <c r="E812" s="166"/>
      <c r="F812" s="166"/>
      <c r="G812" s="166"/>
      <c r="H812" s="166"/>
      <c r="I812" s="166"/>
      <c r="J812" s="166"/>
      <c r="K812" s="166"/>
      <c r="L812" s="166"/>
      <c r="M812" s="166"/>
      <c r="N812" s="166"/>
      <c r="O812" s="166"/>
      <c r="P812" s="166"/>
      <c r="Q812" s="166"/>
      <c r="R812" s="166"/>
      <c r="S812" s="166"/>
      <c r="T812" s="166"/>
      <c r="U812" s="166"/>
      <c r="V812" s="166"/>
      <c r="W812" s="166"/>
      <c r="X812" s="166"/>
      <c r="Y812" s="166"/>
      <c r="Z812" s="166"/>
    </row>
    <row r="813" spans="1:26" ht="21" customHeight="1">
      <c r="A813" s="166"/>
      <c r="B813" s="166"/>
      <c r="C813" s="166"/>
      <c r="D813" s="166"/>
      <c r="E813" s="166"/>
      <c r="F813" s="166"/>
      <c r="G813" s="166"/>
      <c r="H813" s="166"/>
      <c r="I813" s="166"/>
      <c r="J813" s="166"/>
      <c r="K813" s="166"/>
      <c r="L813" s="166"/>
      <c r="M813" s="166"/>
      <c r="N813" s="166"/>
      <c r="O813" s="166"/>
      <c r="P813" s="166"/>
      <c r="Q813" s="166"/>
      <c r="R813" s="166"/>
      <c r="S813" s="166"/>
      <c r="T813" s="166"/>
      <c r="U813" s="166"/>
      <c r="V813" s="166"/>
      <c r="W813" s="166"/>
      <c r="X813" s="166"/>
      <c r="Y813" s="166"/>
      <c r="Z813" s="166"/>
    </row>
    <row r="814" spans="1:26" ht="21" customHeight="1">
      <c r="A814" s="166"/>
      <c r="B814" s="166"/>
      <c r="C814" s="166"/>
      <c r="D814" s="166"/>
      <c r="E814" s="166"/>
      <c r="F814" s="166"/>
      <c r="G814" s="166"/>
      <c r="H814" s="166"/>
      <c r="I814" s="166"/>
      <c r="J814" s="166"/>
      <c r="K814" s="166"/>
      <c r="L814" s="166"/>
      <c r="M814" s="166"/>
      <c r="N814" s="166"/>
      <c r="O814" s="166"/>
      <c r="P814" s="166"/>
      <c r="Q814" s="166"/>
      <c r="R814" s="166"/>
      <c r="S814" s="166"/>
      <c r="T814" s="166"/>
      <c r="U814" s="166"/>
      <c r="V814" s="166"/>
      <c r="W814" s="166"/>
      <c r="X814" s="166"/>
      <c r="Y814" s="166"/>
      <c r="Z814" s="166"/>
    </row>
    <row r="815" spans="1:26" ht="21" customHeight="1">
      <c r="A815" s="166"/>
      <c r="B815" s="166"/>
      <c r="C815" s="166"/>
      <c r="D815" s="166"/>
      <c r="E815" s="166"/>
      <c r="F815" s="166"/>
      <c r="G815" s="166"/>
      <c r="H815" s="166"/>
      <c r="I815" s="166"/>
      <c r="J815" s="166"/>
      <c r="K815" s="166"/>
      <c r="L815" s="166"/>
      <c r="M815" s="166"/>
      <c r="N815" s="166"/>
      <c r="O815" s="166"/>
      <c r="P815" s="166"/>
      <c r="Q815" s="166"/>
      <c r="R815" s="166"/>
      <c r="S815" s="166"/>
      <c r="T815" s="166"/>
      <c r="U815" s="166"/>
      <c r="V815" s="166"/>
      <c r="W815" s="166"/>
      <c r="X815" s="166"/>
      <c r="Y815" s="166"/>
      <c r="Z815" s="166"/>
    </row>
    <row r="816" spans="1:26" ht="21" customHeight="1">
      <c r="A816" s="166"/>
      <c r="B816" s="166"/>
      <c r="C816" s="166"/>
      <c r="D816" s="166"/>
      <c r="E816" s="166"/>
      <c r="F816" s="166"/>
      <c r="G816" s="166"/>
      <c r="H816" s="166"/>
      <c r="I816" s="166"/>
      <c r="J816" s="166"/>
      <c r="K816" s="166"/>
      <c r="L816" s="166"/>
      <c r="M816" s="166"/>
      <c r="N816" s="166"/>
      <c r="O816" s="166"/>
      <c r="P816" s="166"/>
      <c r="Q816" s="166"/>
      <c r="R816" s="166"/>
      <c r="S816" s="166"/>
      <c r="T816" s="166"/>
      <c r="U816" s="166"/>
      <c r="V816" s="166"/>
      <c r="W816" s="166"/>
      <c r="X816" s="166"/>
      <c r="Y816" s="166"/>
      <c r="Z816" s="166"/>
    </row>
    <row r="817" spans="1:26" ht="21" customHeight="1">
      <c r="A817" s="166"/>
      <c r="B817" s="166"/>
      <c r="C817" s="166"/>
      <c r="D817" s="166"/>
      <c r="E817" s="166"/>
      <c r="F817" s="166"/>
      <c r="G817" s="166"/>
      <c r="H817" s="166"/>
      <c r="I817" s="166"/>
      <c r="J817" s="166"/>
      <c r="K817" s="166"/>
      <c r="L817" s="166"/>
      <c r="M817" s="166"/>
      <c r="N817" s="166"/>
      <c r="O817" s="166"/>
      <c r="P817" s="166"/>
      <c r="Q817" s="166"/>
      <c r="R817" s="166"/>
      <c r="S817" s="166"/>
      <c r="T817" s="166"/>
      <c r="U817" s="166"/>
      <c r="V817" s="166"/>
      <c r="W817" s="166"/>
      <c r="X817" s="166"/>
      <c r="Y817" s="166"/>
      <c r="Z817" s="166"/>
    </row>
    <row r="818" spans="1:26" ht="21" customHeight="1">
      <c r="A818" s="166"/>
      <c r="B818" s="166"/>
      <c r="C818" s="166"/>
      <c r="D818" s="166"/>
      <c r="E818" s="166"/>
      <c r="F818" s="166"/>
      <c r="G818" s="166"/>
      <c r="H818" s="166"/>
      <c r="I818" s="166"/>
      <c r="J818" s="166"/>
      <c r="K818" s="166"/>
      <c r="L818" s="166"/>
      <c r="M818" s="166"/>
      <c r="N818" s="166"/>
      <c r="O818" s="166"/>
      <c r="P818" s="166"/>
      <c r="Q818" s="166"/>
      <c r="R818" s="166"/>
      <c r="S818" s="166"/>
      <c r="T818" s="166"/>
      <c r="U818" s="166"/>
      <c r="V818" s="166"/>
      <c r="W818" s="166"/>
      <c r="X818" s="166"/>
      <c r="Y818" s="166"/>
      <c r="Z818" s="166"/>
    </row>
    <row r="819" spans="1:26" ht="21" customHeight="1">
      <c r="A819" s="166"/>
      <c r="B819" s="166"/>
      <c r="C819" s="166"/>
      <c r="D819" s="166"/>
      <c r="E819" s="166"/>
      <c r="F819" s="166"/>
      <c r="G819" s="166"/>
      <c r="H819" s="166"/>
      <c r="I819" s="166"/>
      <c r="J819" s="166"/>
      <c r="K819" s="166"/>
      <c r="L819" s="166"/>
      <c r="M819" s="166"/>
      <c r="N819" s="166"/>
      <c r="O819" s="166"/>
      <c r="P819" s="166"/>
      <c r="Q819" s="166"/>
      <c r="R819" s="166"/>
      <c r="S819" s="166"/>
      <c r="T819" s="166"/>
      <c r="U819" s="166"/>
      <c r="V819" s="166"/>
      <c r="W819" s="166"/>
      <c r="X819" s="166"/>
      <c r="Y819" s="166"/>
      <c r="Z819" s="166"/>
    </row>
    <row r="820" spans="1:26" ht="21" customHeight="1">
      <c r="A820" s="166"/>
      <c r="B820" s="166"/>
      <c r="C820" s="166"/>
      <c r="D820" s="166"/>
      <c r="E820" s="166"/>
      <c r="F820" s="166"/>
      <c r="G820" s="166"/>
      <c r="H820" s="166"/>
      <c r="I820" s="166"/>
      <c r="J820" s="166"/>
      <c r="K820" s="166"/>
      <c r="L820" s="166"/>
      <c r="M820" s="166"/>
      <c r="N820" s="166"/>
      <c r="O820" s="166"/>
      <c r="P820" s="166"/>
      <c r="Q820" s="166"/>
      <c r="R820" s="166"/>
      <c r="S820" s="166"/>
      <c r="T820" s="166"/>
      <c r="U820" s="166"/>
      <c r="V820" s="166"/>
      <c r="W820" s="166"/>
      <c r="X820" s="166"/>
      <c r="Y820" s="166"/>
      <c r="Z820" s="166"/>
    </row>
    <row r="821" spans="1:26" ht="21" customHeight="1">
      <c r="A821" s="166"/>
      <c r="B821" s="166"/>
      <c r="C821" s="166"/>
      <c r="D821" s="166"/>
      <c r="E821" s="166"/>
      <c r="F821" s="166"/>
      <c r="G821" s="166"/>
      <c r="H821" s="166"/>
      <c r="I821" s="166"/>
      <c r="J821" s="166"/>
      <c r="K821" s="166"/>
      <c r="L821" s="166"/>
      <c r="M821" s="166"/>
      <c r="N821" s="166"/>
      <c r="O821" s="166"/>
      <c r="P821" s="166"/>
      <c r="Q821" s="166"/>
      <c r="R821" s="166"/>
      <c r="S821" s="166"/>
      <c r="T821" s="166"/>
      <c r="U821" s="166"/>
      <c r="V821" s="166"/>
      <c r="W821" s="166"/>
      <c r="X821" s="166"/>
      <c r="Y821" s="166"/>
      <c r="Z821" s="166"/>
    </row>
    <row r="822" spans="1:26" ht="21" customHeight="1">
      <c r="A822" s="166"/>
      <c r="B822" s="166"/>
      <c r="C822" s="166"/>
      <c r="D822" s="166"/>
      <c r="E822" s="166"/>
      <c r="F822" s="166"/>
      <c r="G822" s="166"/>
      <c r="H822" s="166"/>
      <c r="I822" s="166"/>
      <c r="J822" s="166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</row>
    <row r="823" spans="1:26" ht="21" customHeight="1">
      <c r="A823" s="166"/>
      <c r="B823" s="166"/>
      <c r="C823" s="166"/>
      <c r="D823" s="166"/>
      <c r="E823" s="166"/>
      <c r="F823" s="166"/>
      <c r="G823" s="166"/>
      <c r="H823" s="166"/>
      <c r="I823" s="166"/>
      <c r="J823" s="166"/>
      <c r="K823" s="166"/>
      <c r="L823" s="166"/>
      <c r="M823" s="166"/>
      <c r="N823" s="166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/>
      <c r="Z823" s="166"/>
    </row>
    <row r="824" spans="1:26" ht="21" customHeight="1">
      <c r="A824" s="166"/>
      <c r="B824" s="166"/>
      <c r="C824" s="166"/>
      <c r="D824" s="166"/>
      <c r="E824" s="166"/>
      <c r="F824" s="166"/>
      <c r="G824" s="166"/>
      <c r="H824" s="166"/>
      <c r="I824" s="166"/>
      <c r="J824" s="166"/>
      <c r="K824" s="166"/>
      <c r="L824" s="166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/>
      <c r="Z824" s="166"/>
    </row>
    <row r="825" spans="1:26" ht="21" customHeight="1">
      <c r="A825" s="166"/>
      <c r="B825" s="166"/>
      <c r="C825" s="166"/>
      <c r="D825" s="166"/>
      <c r="E825" s="166"/>
      <c r="F825" s="166"/>
      <c r="G825" s="166"/>
      <c r="H825" s="166"/>
      <c r="I825" s="166"/>
      <c r="J825" s="166"/>
      <c r="K825" s="166"/>
      <c r="L825" s="166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6"/>
      <c r="Z825" s="166"/>
    </row>
    <row r="826" spans="1:26" ht="21" customHeight="1">
      <c r="A826" s="166"/>
      <c r="B826" s="166"/>
      <c r="C826" s="166"/>
      <c r="D826" s="166"/>
      <c r="E826" s="166"/>
      <c r="F826" s="166"/>
      <c r="G826" s="166"/>
      <c r="H826" s="166"/>
      <c r="I826" s="166"/>
      <c r="J826" s="166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</row>
    <row r="827" spans="1:26" ht="21" customHeight="1">
      <c r="A827" s="166"/>
      <c r="B827" s="166"/>
      <c r="C827" s="166"/>
      <c r="D827" s="166"/>
      <c r="E827" s="166"/>
      <c r="F827" s="166"/>
      <c r="G827" s="166"/>
      <c r="H827" s="166"/>
      <c r="I827" s="166"/>
      <c r="J827" s="166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</row>
    <row r="828" spans="1:26" ht="21" customHeight="1">
      <c r="A828" s="166"/>
      <c r="B828" s="166"/>
      <c r="C828" s="166"/>
      <c r="D828" s="166"/>
      <c r="E828" s="166"/>
      <c r="F828" s="166"/>
      <c r="G828" s="166"/>
      <c r="H828" s="166"/>
      <c r="I828" s="166"/>
      <c r="J828" s="166"/>
      <c r="K828" s="166"/>
      <c r="L828" s="166"/>
      <c r="M828" s="166"/>
      <c r="N828" s="166"/>
      <c r="O828" s="166"/>
      <c r="P828" s="166"/>
      <c r="Q828" s="166"/>
      <c r="R828" s="166"/>
      <c r="S828" s="166"/>
      <c r="T828" s="166"/>
      <c r="U828" s="166"/>
      <c r="V828" s="166"/>
      <c r="W828" s="166"/>
      <c r="X828" s="166"/>
      <c r="Y828" s="166"/>
      <c r="Z828" s="166"/>
    </row>
    <row r="829" spans="1:26" ht="21" customHeight="1">
      <c r="A829" s="166"/>
      <c r="B829" s="166"/>
      <c r="C829" s="166"/>
      <c r="D829" s="166"/>
      <c r="E829" s="166"/>
      <c r="F829" s="166"/>
      <c r="G829" s="166"/>
      <c r="H829" s="166"/>
      <c r="I829" s="166"/>
      <c r="J829" s="166"/>
      <c r="K829" s="166"/>
      <c r="L829" s="166"/>
      <c r="M829" s="166"/>
      <c r="N829" s="166"/>
      <c r="O829" s="166"/>
      <c r="P829" s="166"/>
      <c r="Q829" s="166"/>
      <c r="R829" s="166"/>
      <c r="S829" s="166"/>
      <c r="T829" s="166"/>
      <c r="U829" s="166"/>
      <c r="V829" s="166"/>
      <c r="W829" s="166"/>
      <c r="X829" s="166"/>
      <c r="Y829" s="166"/>
      <c r="Z829" s="166"/>
    </row>
    <row r="830" spans="1:26" ht="21" customHeight="1">
      <c r="A830" s="166"/>
      <c r="B830" s="166"/>
      <c r="C830" s="166"/>
      <c r="D830" s="166"/>
      <c r="E830" s="166"/>
      <c r="F830" s="166"/>
      <c r="G830" s="166"/>
      <c r="H830" s="166"/>
      <c r="I830" s="166"/>
      <c r="J830" s="166"/>
      <c r="K830" s="166"/>
      <c r="L830" s="166"/>
      <c r="M830" s="166"/>
      <c r="N830" s="166"/>
      <c r="O830" s="166"/>
      <c r="P830" s="166"/>
      <c r="Q830" s="166"/>
      <c r="R830" s="166"/>
      <c r="S830" s="166"/>
      <c r="T830" s="166"/>
      <c r="U830" s="166"/>
      <c r="V830" s="166"/>
      <c r="W830" s="166"/>
      <c r="X830" s="166"/>
      <c r="Y830" s="166"/>
      <c r="Z830" s="166"/>
    </row>
    <row r="831" spans="1:26" ht="21" customHeight="1">
      <c r="A831" s="166"/>
      <c r="B831" s="166"/>
      <c r="C831" s="166"/>
      <c r="D831" s="166"/>
      <c r="E831" s="166"/>
      <c r="F831" s="166"/>
      <c r="G831" s="166"/>
      <c r="H831" s="166"/>
      <c r="I831" s="166"/>
      <c r="J831" s="166"/>
      <c r="K831" s="166"/>
      <c r="L831" s="166"/>
      <c r="M831" s="166"/>
      <c r="N831" s="166"/>
      <c r="O831" s="166"/>
      <c r="P831" s="166"/>
      <c r="Q831" s="166"/>
      <c r="R831" s="166"/>
      <c r="S831" s="166"/>
      <c r="T831" s="166"/>
      <c r="U831" s="166"/>
      <c r="V831" s="166"/>
      <c r="W831" s="166"/>
      <c r="X831" s="166"/>
      <c r="Y831" s="166"/>
      <c r="Z831" s="166"/>
    </row>
    <row r="832" spans="1:26" ht="21" customHeight="1">
      <c r="A832" s="166"/>
      <c r="B832" s="166"/>
      <c r="C832" s="166"/>
      <c r="D832" s="166"/>
      <c r="E832" s="166"/>
      <c r="F832" s="166"/>
      <c r="G832" s="166"/>
      <c r="H832" s="166"/>
      <c r="I832" s="166"/>
      <c r="J832" s="166"/>
      <c r="K832" s="166"/>
      <c r="L832" s="166"/>
      <c r="M832" s="166"/>
      <c r="N832" s="166"/>
      <c r="O832" s="166"/>
      <c r="P832" s="166"/>
      <c r="Q832" s="166"/>
      <c r="R832" s="166"/>
      <c r="S832" s="166"/>
      <c r="T832" s="166"/>
      <c r="U832" s="166"/>
      <c r="V832" s="166"/>
      <c r="W832" s="166"/>
      <c r="X832" s="166"/>
      <c r="Y832" s="166"/>
      <c r="Z832" s="166"/>
    </row>
    <row r="833" spans="1:26" ht="21" customHeight="1">
      <c r="A833" s="166"/>
      <c r="B833" s="166"/>
      <c r="C833" s="166"/>
      <c r="D833" s="166"/>
      <c r="E833" s="166"/>
      <c r="F833" s="166"/>
      <c r="G833" s="166"/>
      <c r="H833" s="166"/>
      <c r="I833" s="166"/>
      <c r="J833" s="166"/>
      <c r="K833" s="166"/>
      <c r="L833" s="166"/>
      <c r="M833" s="166"/>
      <c r="N833" s="166"/>
      <c r="O833" s="166"/>
      <c r="P833" s="166"/>
      <c r="Q833" s="166"/>
      <c r="R833" s="166"/>
      <c r="S833" s="166"/>
      <c r="T833" s="166"/>
      <c r="U833" s="166"/>
      <c r="V833" s="166"/>
      <c r="W833" s="166"/>
      <c r="X833" s="166"/>
      <c r="Y833" s="166"/>
      <c r="Z833" s="166"/>
    </row>
    <row r="834" spans="1:26" ht="21" customHeight="1">
      <c r="A834" s="166"/>
      <c r="B834" s="166"/>
      <c r="C834" s="166"/>
      <c r="D834" s="166"/>
      <c r="E834" s="166"/>
      <c r="F834" s="166"/>
      <c r="G834" s="166"/>
      <c r="H834" s="166"/>
      <c r="I834" s="166"/>
      <c r="J834" s="166"/>
      <c r="K834" s="166"/>
      <c r="L834" s="166"/>
      <c r="M834" s="166"/>
      <c r="N834" s="166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</row>
    <row r="835" spans="1:26" ht="21" customHeight="1">
      <c r="A835" s="166"/>
      <c r="B835" s="166"/>
      <c r="C835" s="166"/>
      <c r="D835" s="166"/>
      <c r="E835" s="166"/>
      <c r="F835" s="166"/>
      <c r="G835" s="166"/>
      <c r="H835" s="166"/>
      <c r="I835" s="166"/>
      <c r="J835" s="166"/>
      <c r="K835" s="166"/>
      <c r="L835" s="166"/>
      <c r="M835" s="166"/>
      <c r="N835" s="166"/>
      <c r="O835" s="166"/>
      <c r="P835" s="166"/>
      <c r="Q835" s="166"/>
      <c r="R835" s="166"/>
      <c r="S835" s="166"/>
      <c r="T835" s="166"/>
      <c r="U835" s="166"/>
      <c r="V835" s="166"/>
      <c r="W835" s="166"/>
      <c r="X835" s="166"/>
      <c r="Y835" s="166"/>
      <c r="Z835" s="166"/>
    </row>
    <row r="836" spans="1:26" ht="21" customHeight="1">
      <c r="A836" s="166"/>
      <c r="B836" s="166"/>
      <c r="C836" s="166"/>
      <c r="D836" s="166"/>
      <c r="E836" s="166"/>
      <c r="F836" s="166"/>
      <c r="G836" s="166"/>
      <c r="H836" s="166"/>
      <c r="I836" s="166"/>
      <c r="J836" s="166"/>
      <c r="K836" s="166"/>
      <c r="L836" s="166"/>
      <c r="M836" s="166"/>
      <c r="N836" s="166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6"/>
      <c r="Z836" s="166"/>
    </row>
    <row r="837" spans="1:26" ht="21" customHeight="1">
      <c r="A837" s="166"/>
      <c r="B837" s="166"/>
      <c r="C837" s="166"/>
      <c r="D837" s="166"/>
      <c r="E837" s="166"/>
      <c r="F837" s="166"/>
      <c r="G837" s="166"/>
      <c r="H837" s="166"/>
      <c r="I837" s="166"/>
      <c r="J837" s="166"/>
      <c r="K837" s="166"/>
      <c r="L837" s="166"/>
      <c r="M837" s="166"/>
      <c r="N837" s="166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/>
      <c r="Z837" s="166"/>
    </row>
    <row r="838" spans="1:26" ht="21" customHeight="1">
      <c r="A838" s="166"/>
      <c r="B838" s="166"/>
      <c r="C838" s="166"/>
      <c r="D838" s="166"/>
      <c r="E838" s="166"/>
      <c r="F838" s="166"/>
      <c r="G838" s="166"/>
      <c r="H838" s="166"/>
      <c r="I838" s="166"/>
      <c r="J838" s="166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</row>
    <row r="839" spans="1:26" ht="21" customHeight="1">
      <c r="A839" s="166"/>
      <c r="B839" s="166"/>
      <c r="C839" s="166"/>
      <c r="D839" s="166"/>
      <c r="E839" s="166"/>
      <c r="F839" s="166"/>
      <c r="G839" s="166"/>
      <c r="H839" s="166"/>
      <c r="I839" s="166"/>
      <c r="J839" s="166"/>
      <c r="K839" s="166"/>
      <c r="L839" s="166"/>
      <c r="M839" s="166"/>
      <c r="N839" s="166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/>
      <c r="Z839" s="166"/>
    </row>
    <row r="840" spans="1:26" ht="21" customHeight="1">
      <c r="A840" s="166"/>
      <c r="B840" s="166"/>
      <c r="C840" s="166"/>
      <c r="D840" s="166"/>
      <c r="E840" s="166"/>
      <c r="F840" s="166"/>
      <c r="G840" s="166"/>
      <c r="H840" s="166"/>
      <c r="I840" s="166"/>
      <c r="J840" s="166"/>
      <c r="K840" s="166"/>
      <c r="L840" s="166"/>
      <c r="M840" s="166"/>
      <c r="N840" s="166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/>
      <c r="Z840" s="166"/>
    </row>
    <row r="841" spans="1:26" ht="21" customHeight="1">
      <c r="A841" s="166"/>
      <c r="B841" s="166"/>
      <c r="C841" s="166"/>
      <c r="D841" s="166"/>
      <c r="E841" s="166"/>
      <c r="F841" s="166"/>
      <c r="G841" s="166"/>
      <c r="H841" s="166"/>
      <c r="I841" s="166"/>
      <c r="J841" s="166"/>
      <c r="K841" s="166"/>
      <c r="L841" s="166"/>
      <c r="M841" s="166"/>
      <c r="N841" s="166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/>
      <c r="Z841" s="166"/>
    </row>
    <row r="842" spans="1:26" ht="21" customHeight="1">
      <c r="A842" s="166"/>
      <c r="B842" s="166"/>
      <c r="C842" s="166"/>
      <c r="D842" s="166"/>
      <c r="E842" s="166"/>
      <c r="F842" s="166"/>
      <c r="G842" s="166"/>
      <c r="H842" s="166"/>
      <c r="I842" s="166"/>
      <c r="J842" s="166"/>
      <c r="K842" s="166"/>
      <c r="L842" s="166"/>
      <c r="M842" s="166"/>
      <c r="N842" s="166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</row>
    <row r="843" spans="1:26" ht="21" customHeight="1">
      <c r="A843" s="166"/>
      <c r="B843" s="166"/>
      <c r="C843" s="166"/>
      <c r="D843" s="166"/>
      <c r="E843" s="166"/>
      <c r="F843" s="166"/>
      <c r="G843" s="166"/>
      <c r="H843" s="166"/>
      <c r="I843" s="166"/>
      <c r="J843" s="166"/>
      <c r="K843" s="166"/>
      <c r="L843" s="166"/>
      <c r="M843" s="166"/>
      <c r="N843" s="166"/>
      <c r="O843" s="166"/>
      <c r="P843" s="166"/>
      <c r="Q843" s="166"/>
      <c r="R843" s="166"/>
      <c r="S843" s="166"/>
      <c r="T843" s="166"/>
      <c r="U843" s="166"/>
      <c r="V843" s="166"/>
      <c r="W843" s="166"/>
      <c r="X843" s="166"/>
      <c r="Y843" s="166"/>
      <c r="Z843" s="166"/>
    </row>
    <row r="844" spans="1:26" ht="21" customHeight="1">
      <c r="A844" s="166"/>
      <c r="B844" s="166"/>
      <c r="C844" s="166"/>
      <c r="D844" s="166"/>
      <c r="E844" s="166"/>
      <c r="F844" s="166"/>
      <c r="G844" s="166"/>
      <c r="H844" s="166"/>
      <c r="I844" s="166"/>
      <c r="J844" s="166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/>
      <c r="Z844" s="166"/>
    </row>
    <row r="845" spans="1:26" ht="21" customHeight="1">
      <c r="A845" s="166"/>
      <c r="B845" s="166"/>
      <c r="C845" s="166"/>
      <c r="D845" s="166"/>
      <c r="E845" s="166"/>
      <c r="F845" s="166"/>
      <c r="G845" s="166"/>
      <c r="H845" s="166"/>
      <c r="I845" s="166"/>
      <c r="J845" s="166"/>
      <c r="K845" s="166"/>
      <c r="L845" s="166"/>
      <c r="M845" s="166"/>
      <c r="N845" s="166"/>
      <c r="O845" s="166"/>
      <c r="P845" s="166"/>
      <c r="Q845" s="166"/>
      <c r="R845" s="166"/>
      <c r="S845" s="166"/>
      <c r="T845" s="166"/>
      <c r="U845" s="166"/>
      <c r="V845" s="166"/>
      <c r="W845" s="166"/>
      <c r="X845" s="166"/>
      <c r="Y845" s="166"/>
      <c r="Z845" s="166"/>
    </row>
    <row r="846" spans="1:26" ht="21" customHeight="1">
      <c r="A846" s="166"/>
      <c r="B846" s="166"/>
      <c r="C846" s="166"/>
      <c r="D846" s="166"/>
      <c r="E846" s="166"/>
      <c r="F846" s="166"/>
      <c r="G846" s="166"/>
      <c r="H846" s="166"/>
      <c r="I846" s="166"/>
      <c r="J846" s="166"/>
      <c r="K846" s="166"/>
      <c r="L846" s="166"/>
      <c r="M846" s="166"/>
      <c r="N846" s="166"/>
      <c r="O846" s="166"/>
      <c r="P846" s="166"/>
      <c r="Q846" s="166"/>
      <c r="R846" s="166"/>
      <c r="S846" s="166"/>
      <c r="T846" s="166"/>
      <c r="U846" s="166"/>
      <c r="V846" s="166"/>
      <c r="W846" s="166"/>
      <c r="X846" s="166"/>
      <c r="Y846" s="166"/>
      <c r="Z846" s="166"/>
    </row>
    <row r="847" spans="1:26" ht="21" customHeight="1">
      <c r="A847" s="166"/>
      <c r="B847" s="166"/>
      <c r="C847" s="166"/>
      <c r="D847" s="166"/>
      <c r="E847" s="166"/>
      <c r="F847" s="166"/>
      <c r="G847" s="166"/>
      <c r="H847" s="166"/>
      <c r="I847" s="166"/>
      <c r="J847" s="166"/>
      <c r="K847" s="166"/>
      <c r="L847" s="166"/>
      <c r="M847" s="166"/>
      <c r="N847" s="166"/>
      <c r="O847" s="166"/>
      <c r="P847" s="166"/>
      <c r="Q847" s="166"/>
      <c r="R847" s="166"/>
      <c r="S847" s="166"/>
      <c r="T847" s="166"/>
      <c r="U847" s="166"/>
      <c r="V847" s="166"/>
      <c r="W847" s="166"/>
      <c r="X847" s="166"/>
      <c r="Y847" s="166"/>
      <c r="Z847" s="166"/>
    </row>
    <row r="848" spans="1:26" ht="21" customHeight="1">
      <c r="A848" s="166"/>
      <c r="B848" s="166"/>
      <c r="C848" s="166"/>
      <c r="D848" s="166"/>
      <c r="E848" s="166"/>
      <c r="F848" s="166"/>
      <c r="G848" s="166"/>
      <c r="H848" s="166"/>
      <c r="I848" s="166"/>
      <c r="J848" s="166"/>
      <c r="K848" s="166"/>
      <c r="L848" s="166"/>
      <c r="M848" s="166"/>
      <c r="N848" s="166"/>
      <c r="O848" s="166"/>
      <c r="P848" s="166"/>
      <c r="Q848" s="166"/>
      <c r="R848" s="166"/>
      <c r="S848" s="166"/>
      <c r="T848" s="166"/>
      <c r="U848" s="166"/>
      <c r="V848" s="166"/>
      <c r="W848" s="166"/>
      <c r="X848" s="166"/>
      <c r="Y848" s="166"/>
      <c r="Z848" s="166"/>
    </row>
    <row r="849" spans="1:26" ht="21" customHeight="1">
      <c r="A849" s="166"/>
      <c r="B849" s="166"/>
      <c r="C849" s="166"/>
      <c r="D849" s="166"/>
      <c r="E849" s="166"/>
      <c r="F849" s="166"/>
      <c r="G849" s="166"/>
      <c r="H849" s="166"/>
      <c r="I849" s="166"/>
      <c r="J849" s="166"/>
      <c r="K849" s="166"/>
      <c r="L849" s="166"/>
      <c r="M849" s="166"/>
      <c r="N849" s="166"/>
      <c r="O849" s="166"/>
      <c r="P849" s="166"/>
      <c r="Q849" s="166"/>
      <c r="R849" s="166"/>
      <c r="S849" s="166"/>
      <c r="T849" s="166"/>
      <c r="U849" s="166"/>
      <c r="V849" s="166"/>
      <c r="W849" s="166"/>
      <c r="X849" s="166"/>
      <c r="Y849" s="166"/>
      <c r="Z849" s="166"/>
    </row>
    <row r="850" spans="1:26" ht="21" customHeight="1">
      <c r="A850" s="166"/>
      <c r="B850" s="166"/>
      <c r="C850" s="166"/>
      <c r="D850" s="166"/>
      <c r="E850" s="166"/>
      <c r="F850" s="166"/>
      <c r="G850" s="166"/>
      <c r="H850" s="166"/>
      <c r="I850" s="166"/>
      <c r="J850" s="166"/>
      <c r="K850" s="166"/>
      <c r="L850" s="166"/>
      <c r="M850" s="166"/>
      <c r="N850" s="166"/>
      <c r="O850" s="166"/>
      <c r="P850" s="166"/>
      <c r="Q850" s="166"/>
      <c r="R850" s="166"/>
      <c r="S850" s="166"/>
      <c r="T850" s="166"/>
      <c r="U850" s="166"/>
      <c r="V850" s="166"/>
      <c r="W850" s="166"/>
      <c r="X850" s="166"/>
      <c r="Y850" s="166"/>
      <c r="Z850" s="166"/>
    </row>
    <row r="851" spans="1:26" ht="21" customHeight="1">
      <c r="A851" s="166"/>
      <c r="B851" s="166"/>
      <c r="C851" s="166"/>
      <c r="D851" s="166"/>
      <c r="E851" s="166"/>
      <c r="F851" s="166"/>
      <c r="G851" s="166"/>
      <c r="H851" s="166"/>
      <c r="I851" s="166"/>
      <c r="J851" s="166"/>
      <c r="K851" s="166"/>
      <c r="L851" s="166"/>
      <c r="M851" s="166"/>
      <c r="N851" s="166"/>
      <c r="O851" s="166"/>
      <c r="P851" s="166"/>
      <c r="Q851" s="166"/>
      <c r="R851" s="166"/>
      <c r="S851" s="166"/>
      <c r="T851" s="166"/>
      <c r="U851" s="166"/>
      <c r="V851" s="166"/>
      <c r="W851" s="166"/>
      <c r="X851" s="166"/>
      <c r="Y851" s="166"/>
      <c r="Z851" s="166"/>
    </row>
    <row r="852" spans="1:26" ht="21" customHeight="1">
      <c r="A852" s="166"/>
      <c r="B852" s="166"/>
      <c r="C852" s="166"/>
      <c r="D852" s="166"/>
      <c r="E852" s="166"/>
      <c r="F852" s="166"/>
      <c r="G852" s="166"/>
      <c r="H852" s="166"/>
      <c r="I852" s="166"/>
      <c r="J852" s="166"/>
      <c r="K852" s="166"/>
      <c r="L852" s="166"/>
      <c r="M852" s="166"/>
      <c r="N852" s="166"/>
      <c r="O852" s="166"/>
      <c r="P852" s="166"/>
      <c r="Q852" s="166"/>
      <c r="R852" s="166"/>
      <c r="S852" s="166"/>
      <c r="T852" s="166"/>
      <c r="U852" s="166"/>
      <c r="V852" s="166"/>
      <c r="W852" s="166"/>
      <c r="X852" s="166"/>
      <c r="Y852" s="166"/>
      <c r="Z852" s="166"/>
    </row>
    <row r="853" spans="1:26" ht="21" customHeight="1">
      <c r="A853" s="166"/>
      <c r="B853" s="166"/>
      <c r="C853" s="166"/>
      <c r="D853" s="166"/>
      <c r="E853" s="166"/>
      <c r="F853" s="166"/>
      <c r="G853" s="166"/>
      <c r="H853" s="166"/>
      <c r="I853" s="166"/>
      <c r="J853" s="166"/>
      <c r="K853" s="166"/>
      <c r="L853" s="166"/>
      <c r="M853" s="166"/>
      <c r="N853" s="166"/>
      <c r="O853" s="166"/>
      <c r="P853" s="166"/>
      <c r="Q853" s="166"/>
      <c r="R853" s="166"/>
      <c r="S853" s="166"/>
      <c r="T853" s="166"/>
      <c r="U853" s="166"/>
      <c r="V853" s="166"/>
      <c r="W853" s="166"/>
      <c r="X853" s="166"/>
      <c r="Y853" s="166"/>
      <c r="Z853" s="166"/>
    </row>
    <row r="854" spans="1:26" ht="21" customHeight="1">
      <c r="A854" s="166"/>
      <c r="B854" s="166"/>
      <c r="C854" s="166"/>
      <c r="D854" s="166"/>
      <c r="E854" s="166"/>
      <c r="F854" s="166"/>
      <c r="G854" s="166"/>
      <c r="H854" s="166"/>
      <c r="I854" s="166"/>
      <c r="J854" s="166"/>
      <c r="K854" s="166"/>
      <c r="L854" s="166"/>
      <c r="M854" s="166"/>
      <c r="N854" s="166"/>
      <c r="O854" s="166"/>
      <c r="P854" s="166"/>
      <c r="Q854" s="166"/>
      <c r="R854" s="166"/>
      <c r="S854" s="166"/>
      <c r="T854" s="166"/>
      <c r="U854" s="166"/>
      <c r="V854" s="166"/>
      <c r="W854" s="166"/>
      <c r="X854" s="166"/>
      <c r="Y854" s="166"/>
      <c r="Z854" s="166"/>
    </row>
    <row r="855" spans="1:26" ht="21" customHeight="1">
      <c r="A855" s="166"/>
      <c r="B855" s="166"/>
      <c r="C855" s="166"/>
      <c r="D855" s="166"/>
      <c r="E855" s="166"/>
      <c r="F855" s="166"/>
      <c r="G855" s="166"/>
      <c r="H855" s="166"/>
      <c r="I855" s="166"/>
      <c r="J855" s="166"/>
      <c r="K855" s="166"/>
      <c r="L855" s="166"/>
      <c r="M855" s="166"/>
      <c r="N855" s="166"/>
      <c r="O855" s="166"/>
      <c r="P855" s="166"/>
      <c r="Q855" s="166"/>
      <c r="R855" s="166"/>
      <c r="S855" s="166"/>
      <c r="T855" s="166"/>
      <c r="U855" s="166"/>
      <c r="V855" s="166"/>
      <c r="W855" s="166"/>
      <c r="X855" s="166"/>
      <c r="Y855" s="166"/>
      <c r="Z855" s="166"/>
    </row>
    <row r="856" spans="1:26" ht="21" customHeight="1">
      <c r="A856" s="166"/>
      <c r="B856" s="166"/>
      <c r="C856" s="166"/>
      <c r="D856" s="166"/>
      <c r="E856" s="166"/>
      <c r="F856" s="166"/>
      <c r="G856" s="166"/>
      <c r="H856" s="166"/>
      <c r="I856" s="166"/>
      <c r="J856" s="166"/>
      <c r="K856" s="166"/>
      <c r="L856" s="166"/>
      <c r="M856" s="166"/>
      <c r="N856" s="166"/>
      <c r="O856" s="166"/>
      <c r="P856" s="166"/>
      <c r="Q856" s="166"/>
      <c r="R856" s="166"/>
      <c r="S856" s="166"/>
      <c r="T856" s="166"/>
      <c r="U856" s="166"/>
      <c r="V856" s="166"/>
      <c r="W856" s="166"/>
      <c r="X856" s="166"/>
      <c r="Y856" s="166"/>
      <c r="Z856" s="166"/>
    </row>
    <row r="857" spans="1:26" ht="21" customHeight="1">
      <c r="A857" s="166"/>
      <c r="B857" s="166"/>
      <c r="C857" s="166"/>
      <c r="D857" s="166"/>
      <c r="E857" s="166"/>
      <c r="F857" s="166"/>
      <c r="G857" s="166"/>
      <c r="H857" s="166"/>
      <c r="I857" s="166"/>
      <c r="J857" s="166"/>
      <c r="K857" s="166"/>
      <c r="L857" s="166"/>
      <c r="M857" s="166"/>
      <c r="N857" s="166"/>
      <c r="O857" s="166"/>
      <c r="P857" s="166"/>
      <c r="Q857" s="166"/>
      <c r="R857" s="166"/>
      <c r="S857" s="166"/>
      <c r="T857" s="166"/>
      <c r="U857" s="166"/>
      <c r="V857" s="166"/>
      <c r="W857" s="166"/>
      <c r="X857" s="166"/>
      <c r="Y857" s="166"/>
      <c r="Z857" s="166"/>
    </row>
    <row r="858" spans="1:26" ht="21" customHeight="1">
      <c r="A858" s="166"/>
      <c r="B858" s="166"/>
      <c r="C858" s="166"/>
      <c r="D858" s="166"/>
      <c r="E858" s="166"/>
      <c r="F858" s="166"/>
      <c r="G858" s="166"/>
      <c r="H858" s="166"/>
      <c r="I858" s="166"/>
      <c r="J858" s="166"/>
      <c r="K858" s="166"/>
      <c r="L858" s="166"/>
      <c r="M858" s="166"/>
      <c r="N858" s="166"/>
      <c r="O858" s="166"/>
      <c r="P858" s="166"/>
      <c r="Q858" s="166"/>
      <c r="R858" s="166"/>
      <c r="S858" s="166"/>
      <c r="T858" s="166"/>
      <c r="U858" s="166"/>
      <c r="V858" s="166"/>
      <c r="W858" s="166"/>
      <c r="X858" s="166"/>
      <c r="Y858" s="166"/>
      <c r="Z858" s="166"/>
    </row>
    <row r="859" spans="1:26" ht="21" customHeight="1">
      <c r="A859" s="166"/>
      <c r="B859" s="166"/>
      <c r="C859" s="166"/>
      <c r="D859" s="166"/>
      <c r="E859" s="166"/>
      <c r="F859" s="166"/>
      <c r="G859" s="166"/>
      <c r="H859" s="166"/>
      <c r="I859" s="166"/>
      <c r="J859" s="166"/>
      <c r="K859" s="166"/>
      <c r="L859" s="166"/>
      <c r="M859" s="166"/>
      <c r="N859" s="166"/>
      <c r="O859" s="166"/>
      <c r="P859" s="166"/>
      <c r="Q859" s="166"/>
      <c r="R859" s="166"/>
      <c r="S859" s="166"/>
      <c r="T859" s="166"/>
      <c r="U859" s="166"/>
      <c r="V859" s="166"/>
      <c r="W859" s="166"/>
      <c r="X859" s="166"/>
      <c r="Y859" s="166"/>
      <c r="Z859" s="166"/>
    </row>
    <row r="860" spans="1:26" ht="21" customHeight="1">
      <c r="A860" s="166"/>
      <c r="B860" s="166"/>
      <c r="C860" s="166"/>
      <c r="D860" s="166"/>
      <c r="E860" s="166"/>
      <c r="F860" s="166"/>
      <c r="G860" s="166"/>
      <c r="H860" s="166"/>
      <c r="I860" s="166"/>
      <c r="J860" s="166"/>
      <c r="K860" s="166"/>
      <c r="L860" s="166"/>
      <c r="M860" s="166"/>
      <c r="N860" s="166"/>
      <c r="O860" s="166"/>
      <c r="P860" s="166"/>
      <c r="Q860" s="166"/>
      <c r="R860" s="166"/>
      <c r="S860" s="166"/>
      <c r="T860" s="166"/>
      <c r="U860" s="166"/>
      <c r="V860" s="166"/>
      <c r="W860" s="166"/>
      <c r="X860" s="166"/>
      <c r="Y860" s="166"/>
      <c r="Z860" s="166"/>
    </row>
    <row r="861" spans="1:26" ht="21" customHeight="1">
      <c r="A861" s="166"/>
      <c r="B861" s="166"/>
      <c r="C861" s="166"/>
      <c r="D861" s="166"/>
      <c r="E861" s="166"/>
      <c r="F861" s="166"/>
      <c r="G861" s="166"/>
      <c r="H861" s="166"/>
      <c r="I861" s="166"/>
      <c r="J861" s="166"/>
      <c r="K861" s="166"/>
      <c r="L861" s="166"/>
      <c r="M861" s="166"/>
      <c r="N861" s="166"/>
      <c r="O861" s="166"/>
      <c r="P861" s="166"/>
      <c r="Q861" s="166"/>
      <c r="R861" s="166"/>
      <c r="S861" s="166"/>
      <c r="T861" s="166"/>
      <c r="U861" s="166"/>
      <c r="V861" s="166"/>
      <c r="W861" s="166"/>
      <c r="X861" s="166"/>
      <c r="Y861" s="166"/>
      <c r="Z861" s="166"/>
    </row>
    <row r="862" spans="1:26" ht="21" customHeight="1">
      <c r="A862" s="166"/>
      <c r="B862" s="166"/>
      <c r="C862" s="166"/>
      <c r="D862" s="166"/>
      <c r="E862" s="166"/>
      <c r="F862" s="166"/>
      <c r="G862" s="166"/>
      <c r="H862" s="166"/>
      <c r="I862" s="166"/>
      <c r="J862" s="166"/>
      <c r="K862" s="166"/>
      <c r="L862" s="166"/>
      <c r="M862" s="166"/>
      <c r="N862" s="166"/>
      <c r="O862" s="166"/>
      <c r="P862" s="166"/>
      <c r="Q862" s="166"/>
      <c r="R862" s="166"/>
      <c r="S862" s="166"/>
      <c r="T862" s="166"/>
      <c r="U862" s="166"/>
      <c r="V862" s="166"/>
      <c r="W862" s="166"/>
      <c r="X862" s="166"/>
      <c r="Y862" s="166"/>
      <c r="Z862" s="166"/>
    </row>
    <row r="863" spans="1:26" ht="21" customHeight="1">
      <c r="A863" s="166"/>
      <c r="B863" s="166"/>
      <c r="C863" s="166"/>
      <c r="D863" s="166"/>
      <c r="E863" s="166"/>
      <c r="F863" s="166"/>
      <c r="G863" s="166"/>
      <c r="H863" s="166"/>
      <c r="I863" s="166"/>
      <c r="J863" s="166"/>
      <c r="K863" s="166"/>
      <c r="L863" s="166"/>
      <c r="M863" s="166"/>
      <c r="N863" s="166"/>
      <c r="O863" s="166"/>
      <c r="P863" s="166"/>
      <c r="Q863" s="166"/>
      <c r="R863" s="166"/>
      <c r="S863" s="166"/>
      <c r="T863" s="166"/>
      <c r="U863" s="166"/>
      <c r="V863" s="166"/>
      <c r="W863" s="166"/>
      <c r="X863" s="166"/>
      <c r="Y863" s="166"/>
      <c r="Z863" s="166"/>
    </row>
    <row r="864" spans="1:26" ht="21" customHeight="1">
      <c r="A864" s="166"/>
      <c r="B864" s="166"/>
      <c r="C864" s="166"/>
      <c r="D864" s="166"/>
      <c r="E864" s="166"/>
      <c r="F864" s="166"/>
      <c r="G864" s="166"/>
      <c r="H864" s="166"/>
      <c r="I864" s="166"/>
      <c r="J864" s="166"/>
      <c r="K864" s="166"/>
      <c r="L864" s="166"/>
      <c r="M864" s="166"/>
      <c r="N864" s="166"/>
      <c r="O864" s="166"/>
      <c r="P864" s="166"/>
      <c r="Q864" s="166"/>
      <c r="R864" s="166"/>
      <c r="S864" s="166"/>
      <c r="T864" s="166"/>
      <c r="U864" s="166"/>
      <c r="V864" s="166"/>
      <c r="W864" s="166"/>
      <c r="X864" s="166"/>
      <c r="Y864" s="166"/>
      <c r="Z864" s="166"/>
    </row>
    <row r="865" spans="1:26" ht="21" customHeight="1">
      <c r="A865" s="166"/>
      <c r="B865" s="166"/>
      <c r="C865" s="166"/>
      <c r="D865" s="166"/>
      <c r="E865" s="166"/>
      <c r="F865" s="166"/>
      <c r="G865" s="166"/>
      <c r="H865" s="166"/>
      <c r="I865" s="166"/>
      <c r="J865" s="166"/>
      <c r="K865" s="166"/>
      <c r="L865" s="166"/>
      <c r="M865" s="166"/>
      <c r="N865" s="166"/>
      <c r="O865" s="166"/>
      <c r="P865" s="166"/>
      <c r="Q865" s="166"/>
      <c r="R865" s="166"/>
      <c r="S865" s="166"/>
      <c r="T865" s="166"/>
      <c r="U865" s="166"/>
      <c r="V865" s="166"/>
      <c r="W865" s="166"/>
      <c r="X865" s="166"/>
      <c r="Y865" s="166"/>
      <c r="Z865" s="166"/>
    </row>
    <row r="866" spans="1:26" ht="21" customHeight="1">
      <c r="A866" s="166"/>
      <c r="B866" s="166"/>
      <c r="C866" s="166"/>
      <c r="D866" s="166"/>
      <c r="E866" s="166"/>
      <c r="F866" s="166"/>
      <c r="G866" s="166"/>
      <c r="H866" s="166"/>
      <c r="I866" s="166"/>
      <c r="J866" s="166"/>
      <c r="K866" s="166"/>
      <c r="L866" s="166"/>
      <c r="M866" s="166"/>
      <c r="N866" s="166"/>
      <c r="O866" s="166"/>
      <c r="P866" s="166"/>
      <c r="Q866" s="166"/>
      <c r="R866" s="166"/>
      <c r="S866" s="166"/>
      <c r="T866" s="166"/>
      <c r="U866" s="166"/>
      <c r="V866" s="166"/>
      <c r="W866" s="166"/>
      <c r="X866" s="166"/>
      <c r="Y866" s="166"/>
      <c r="Z866" s="166"/>
    </row>
    <row r="867" spans="1:26" ht="21" customHeight="1">
      <c r="A867" s="166"/>
      <c r="B867" s="166"/>
      <c r="C867" s="166"/>
      <c r="D867" s="166"/>
      <c r="E867" s="166"/>
      <c r="F867" s="166"/>
      <c r="G867" s="166"/>
      <c r="H867" s="166"/>
      <c r="I867" s="166"/>
      <c r="J867" s="166"/>
      <c r="K867" s="166"/>
      <c r="L867" s="166"/>
      <c r="M867" s="166"/>
      <c r="N867" s="166"/>
      <c r="O867" s="166"/>
      <c r="P867" s="166"/>
      <c r="Q867" s="166"/>
      <c r="R867" s="166"/>
      <c r="S867" s="166"/>
      <c r="T867" s="166"/>
      <c r="U867" s="166"/>
      <c r="V867" s="166"/>
      <c r="W867" s="166"/>
      <c r="X867" s="166"/>
      <c r="Y867" s="166"/>
      <c r="Z867" s="166"/>
    </row>
    <row r="868" spans="1:26" ht="21" customHeight="1">
      <c r="A868" s="166"/>
      <c r="B868" s="166"/>
      <c r="C868" s="166"/>
      <c r="D868" s="166"/>
      <c r="E868" s="166"/>
      <c r="F868" s="166"/>
      <c r="G868" s="166"/>
      <c r="H868" s="166"/>
      <c r="I868" s="166"/>
      <c r="J868" s="166"/>
      <c r="K868" s="166"/>
      <c r="L868" s="166"/>
      <c r="M868" s="166"/>
      <c r="N868" s="166"/>
      <c r="O868" s="166"/>
      <c r="P868" s="166"/>
      <c r="Q868" s="166"/>
      <c r="R868" s="166"/>
      <c r="S868" s="166"/>
      <c r="T868" s="166"/>
      <c r="U868" s="166"/>
      <c r="V868" s="166"/>
      <c r="W868" s="166"/>
      <c r="X868" s="166"/>
      <c r="Y868" s="166"/>
      <c r="Z868" s="166"/>
    </row>
    <row r="869" spans="1:26" ht="21" customHeight="1">
      <c r="A869" s="166"/>
      <c r="B869" s="166"/>
      <c r="C869" s="166"/>
      <c r="D869" s="166"/>
      <c r="E869" s="166"/>
      <c r="F869" s="166"/>
      <c r="G869" s="166"/>
      <c r="H869" s="166"/>
      <c r="I869" s="166"/>
      <c r="J869" s="166"/>
      <c r="K869" s="166"/>
      <c r="L869" s="166"/>
      <c r="M869" s="166"/>
      <c r="N869" s="166"/>
      <c r="O869" s="166"/>
      <c r="P869" s="166"/>
      <c r="Q869" s="166"/>
      <c r="R869" s="166"/>
      <c r="S869" s="166"/>
      <c r="T869" s="166"/>
      <c r="U869" s="166"/>
      <c r="V869" s="166"/>
      <c r="W869" s="166"/>
      <c r="X869" s="166"/>
      <c r="Y869" s="166"/>
      <c r="Z869" s="166"/>
    </row>
    <row r="870" spans="1:26" ht="21" customHeight="1">
      <c r="A870" s="166"/>
      <c r="B870" s="166"/>
      <c r="C870" s="166"/>
      <c r="D870" s="166"/>
      <c r="E870" s="166"/>
      <c r="F870" s="166"/>
      <c r="G870" s="166"/>
      <c r="H870" s="166"/>
      <c r="I870" s="166"/>
      <c r="J870" s="166"/>
      <c r="K870" s="166"/>
      <c r="L870" s="166"/>
      <c r="M870" s="166"/>
      <c r="N870" s="166"/>
      <c r="O870" s="166"/>
      <c r="P870" s="166"/>
      <c r="Q870" s="166"/>
      <c r="R870" s="166"/>
      <c r="S870" s="166"/>
      <c r="T870" s="166"/>
      <c r="U870" s="166"/>
      <c r="V870" s="166"/>
      <c r="W870" s="166"/>
      <c r="X870" s="166"/>
      <c r="Y870" s="166"/>
      <c r="Z870" s="166"/>
    </row>
    <row r="871" spans="1:26" ht="21" customHeight="1">
      <c r="A871" s="166"/>
      <c r="B871" s="166"/>
      <c r="C871" s="166"/>
      <c r="D871" s="166"/>
      <c r="E871" s="166"/>
      <c r="F871" s="166"/>
      <c r="G871" s="166"/>
      <c r="H871" s="166"/>
      <c r="I871" s="166"/>
      <c r="J871" s="166"/>
      <c r="K871" s="166"/>
      <c r="L871" s="166"/>
      <c r="M871" s="166"/>
      <c r="N871" s="166"/>
      <c r="O871" s="166"/>
      <c r="P871" s="166"/>
      <c r="Q871" s="166"/>
      <c r="R871" s="166"/>
      <c r="S871" s="166"/>
      <c r="T871" s="166"/>
      <c r="U871" s="166"/>
      <c r="V871" s="166"/>
      <c r="W871" s="166"/>
      <c r="X871" s="166"/>
      <c r="Y871" s="166"/>
      <c r="Z871" s="166"/>
    </row>
    <row r="872" spans="1:26" ht="21" customHeight="1">
      <c r="A872" s="166"/>
      <c r="B872" s="166"/>
      <c r="C872" s="166"/>
      <c r="D872" s="166"/>
      <c r="E872" s="166"/>
      <c r="F872" s="166"/>
      <c r="G872" s="166"/>
      <c r="H872" s="166"/>
      <c r="I872" s="166"/>
      <c r="J872" s="166"/>
      <c r="K872" s="166"/>
      <c r="L872" s="166"/>
      <c r="M872" s="166"/>
      <c r="N872" s="166"/>
      <c r="O872" s="166"/>
      <c r="P872" s="166"/>
      <c r="Q872" s="166"/>
      <c r="R872" s="166"/>
      <c r="S872" s="166"/>
      <c r="T872" s="166"/>
      <c r="U872" s="166"/>
      <c r="V872" s="166"/>
      <c r="W872" s="166"/>
      <c r="X872" s="166"/>
      <c r="Y872" s="166"/>
      <c r="Z872" s="166"/>
    </row>
    <row r="873" spans="1:26" ht="21" customHeight="1">
      <c r="A873" s="166"/>
      <c r="B873" s="166"/>
      <c r="C873" s="166"/>
      <c r="D873" s="166"/>
      <c r="E873" s="166"/>
      <c r="F873" s="166"/>
      <c r="G873" s="166"/>
      <c r="H873" s="166"/>
      <c r="I873" s="166"/>
      <c r="J873" s="166"/>
      <c r="K873" s="166"/>
      <c r="L873" s="166"/>
      <c r="M873" s="166"/>
      <c r="N873" s="166"/>
      <c r="O873" s="166"/>
      <c r="P873" s="166"/>
      <c r="Q873" s="166"/>
      <c r="R873" s="166"/>
      <c r="S873" s="166"/>
      <c r="T873" s="166"/>
      <c r="U873" s="166"/>
      <c r="V873" s="166"/>
      <c r="W873" s="166"/>
      <c r="X873" s="166"/>
      <c r="Y873" s="166"/>
      <c r="Z873" s="166"/>
    </row>
    <row r="874" spans="1:26" ht="21" customHeight="1">
      <c r="A874" s="166"/>
      <c r="B874" s="166"/>
      <c r="C874" s="166"/>
      <c r="D874" s="166"/>
      <c r="E874" s="166"/>
      <c r="F874" s="166"/>
      <c r="G874" s="166"/>
      <c r="H874" s="166"/>
      <c r="I874" s="166"/>
      <c r="J874" s="166"/>
      <c r="K874" s="166"/>
      <c r="L874" s="166"/>
      <c r="M874" s="166"/>
      <c r="N874" s="166"/>
      <c r="O874" s="166"/>
      <c r="P874" s="166"/>
      <c r="Q874" s="166"/>
      <c r="R874" s="166"/>
      <c r="S874" s="166"/>
      <c r="T874" s="166"/>
      <c r="U874" s="166"/>
      <c r="V874" s="166"/>
      <c r="W874" s="166"/>
      <c r="X874" s="166"/>
      <c r="Y874" s="166"/>
      <c r="Z874" s="166"/>
    </row>
    <row r="875" spans="1:26" ht="21" customHeight="1">
      <c r="A875" s="166"/>
      <c r="B875" s="166"/>
      <c r="C875" s="166"/>
      <c r="D875" s="166"/>
      <c r="E875" s="166"/>
      <c r="F875" s="166"/>
      <c r="G875" s="166"/>
      <c r="H875" s="166"/>
      <c r="I875" s="166"/>
      <c r="J875" s="166"/>
      <c r="K875" s="166"/>
      <c r="L875" s="166"/>
      <c r="M875" s="166"/>
      <c r="N875" s="166"/>
      <c r="O875" s="166"/>
      <c r="P875" s="166"/>
      <c r="Q875" s="166"/>
      <c r="R875" s="166"/>
      <c r="S875" s="166"/>
      <c r="T875" s="166"/>
      <c r="U875" s="166"/>
      <c r="V875" s="166"/>
      <c r="W875" s="166"/>
      <c r="X875" s="166"/>
      <c r="Y875" s="166"/>
      <c r="Z875" s="166"/>
    </row>
    <row r="876" spans="1:26" ht="21" customHeight="1">
      <c r="A876" s="166"/>
      <c r="B876" s="166"/>
      <c r="C876" s="166"/>
      <c r="D876" s="166"/>
      <c r="E876" s="166"/>
      <c r="F876" s="166"/>
      <c r="G876" s="166"/>
      <c r="H876" s="166"/>
      <c r="I876" s="166"/>
      <c r="J876" s="166"/>
      <c r="K876" s="166"/>
      <c r="L876" s="166"/>
      <c r="M876" s="166"/>
      <c r="N876" s="166"/>
      <c r="O876" s="166"/>
      <c r="P876" s="166"/>
      <c r="Q876" s="166"/>
      <c r="R876" s="166"/>
      <c r="S876" s="166"/>
      <c r="T876" s="166"/>
      <c r="U876" s="166"/>
      <c r="V876" s="166"/>
      <c r="W876" s="166"/>
      <c r="X876" s="166"/>
      <c r="Y876" s="166"/>
      <c r="Z876" s="166"/>
    </row>
    <row r="877" spans="1:26" ht="21" customHeight="1">
      <c r="A877" s="166"/>
      <c r="B877" s="166"/>
      <c r="C877" s="166"/>
      <c r="D877" s="166"/>
      <c r="E877" s="166"/>
      <c r="F877" s="166"/>
      <c r="G877" s="166"/>
      <c r="H877" s="166"/>
      <c r="I877" s="166"/>
      <c r="J877" s="166"/>
      <c r="K877" s="166"/>
      <c r="L877" s="166"/>
      <c r="M877" s="166"/>
      <c r="N877" s="166"/>
      <c r="O877" s="166"/>
      <c r="P877" s="166"/>
      <c r="Q877" s="166"/>
      <c r="R877" s="166"/>
      <c r="S877" s="166"/>
      <c r="T877" s="166"/>
      <c r="U877" s="166"/>
      <c r="V877" s="166"/>
      <c r="W877" s="166"/>
      <c r="X877" s="166"/>
      <c r="Y877" s="166"/>
      <c r="Z877" s="166"/>
    </row>
    <row r="878" spans="1:26" ht="21" customHeight="1">
      <c r="A878" s="166"/>
      <c r="B878" s="166"/>
      <c r="C878" s="166"/>
      <c r="D878" s="166"/>
      <c r="E878" s="166"/>
      <c r="F878" s="166"/>
      <c r="G878" s="166"/>
      <c r="H878" s="166"/>
      <c r="I878" s="166"/>
      <c r="J878" s="166"/>
      <c r="K878" s="166"/>
      <c r="L878" s="166"/>
      <c r="M878" s="166"/>
      <c r="N878" s="166"/>
      <c r="O878" s="166"/>
      <c r="P878" s="166"/>
      <c r="Q878" s="166"/>
      <c r="R878" s="166"/>
      <c r="S878" s="166"/>
      <c r="T878" s="166"/>
      <c r="U878" s="166"/>
      <c r="V878" s="166"/>
      <c r="W878" s="166"/>
      <c r="X878" s="166"/>
      <c r="Y878" s="166"/>
      <c r="Z878" s="166"/>
    </row>
    <row r="879" spans="1:26" ht="21" customHeight="1">
      <c r="A879" s="166"/>
      <c r="B879" s="166"/>
      <c r="C879" s="166"/>
      <c r="D879" s="166"/>
      <c r="E879" s="166"/>
      <c r="F879" s="166"/>
      <c r="G879" s="166"/>
      <c r="H879" s="166"/>
      <c r="I879" s="166"/>
      <c r="J879" s="166"/>
      <c r="K879" s="166"/>
      <c r="L879" s="166"/>
      <c r="M879" s="166"/>
      <c r="N879" s="166"/>
      <c r="O879" s="166"/>
      <c r="P879" s="166"/>
      <c r="Q879" s="166"/>
      <c r="R879" s="166"/>
      <c r="S879" s="166"/>
      <c r="T879" s="166"/>
      <c r="U879" s="166"/>
      <c r="V879" s="166"/>
      <c r="W879" s="166"/>
      <c r="X879" s="166"/>
      <c r="Y879" s="166"/>
      <c r="Z879" s="166"/>
    </row>
    <row r="880" spans="1:26" ht="21" customHeight="1">
      <c r="A880" s="166"/>
      <c r="B880" s="166"/>
      <c r="C880" s="166"/>
      <c r="D880" s="166"/>
      <c r="E880" s="166"/>
      <c r="F880" s="166"/>
      <c r="G880" s="166"/>
      <c r="H880" s="166"/>
      <c r="I880" s="166"/>
      <c r="J880" s="166"/>
      <c r="K880" s="166"/>
      <c r="L880" s="166"/>
      <c r="M880" s="166"/>
      <c r="N880" s="166"/>
      <c r="O880" s="166"/>
      <c r="P880" s="166"/>
      <c r="Q880" s="166"/>
      <c r="R880" s="166"/>
      <c r="S880" s="166"/>
      <c r="T880" s="166"/>
      <c r="U880" s="166"/>
      <c r="V880" s="166"/>
      <c r="W880" s="166"/>
      <c r="X880" s="166"/>
      <c r="Y880" s="166"/>
      <c r="Z880" s="166"/>
    </row>
    <row r="881" spans="1:26" ht="21" customHeight="1">
      <c r="A881" s="166"/>
      <c r="B881" s="166"/>
      <c r="C881" s="166"/>
      <c r="D881" s="166"/>
      <c r="E881" s="166"/>
      <c r="F881" s="166"/>
      <c r="G881" s="166"/>
      <c r="H881" s="166"/>
      <c r="I881" s="166"/>
      <c r="J881" s="166"/>
      <c r="K881" s="166"/>
      <c r="L881" s="166"/>
      <c r="M881" s="166"/>
      <c r="N881" s="166"/>
      <c r="O881" s="166"/>
      <c r="P881" s="166"/>
      <c r="Q881" s="166"/>
      <c r="R881" s="166"/>
      <c r="S881" s="166"/>
      <c r="T881" s="166"/>
      <c r="U881" s="166"/>
      <c r="V881" s="166"/>
      <c r="W881" s="166"/>
      <c r="X881" s="166"/>
      <c r="Y881" s="166"/>
      <c r="Z881" s="166"/>
    </row>
    <row r="882" spans="1:26" ht="21" customHeight="1">
      <c r="A882" s="166"/>
      <c r="B882" s="166"/>
      <c r="C882" s="166"/>
      <c r="D882" s="166"/>
      <c r="E882" s="166"/>
      <c r="F882" s="166"/>
      <c r="G882" s="166"/>
      <c r="H882" s="166"/>
      <c r="I882" s="166"/>
      <c r="J882" s="166"/>
      <c r="K882" s="166"/>
      <c r="L882" s="166"/>
      <c r="M882" s="166"/>
      <c r="N882" s="166"/>
      <c r="O882" s="166"/>
      <c r="P882" s="166"/>
      <c r="Q882" s="166"/>
      <c r="R882" s="166"/>
      <c r="S882" s="166"/>
      <c r="T882" s="166"/>
      <c r="U882" s="166"/>
      <c r="V882" s="166"/>
      <c r="W882" s="166"/>
      <c r="X882" s="166"/>
      <c r="Y882" s="166"/>
      <c r="Z882" s="166"/>
    </row>
    <row r="883" spans="1:26" ht="21" customHeight="1">
      <c r="A883" s="166"/>
      <c r="B883" s="166"/>
      <c r="C883" s="166"/>
      <c r="D883" s="166"/>
      <c r="E883" s="166"/>
      <c r="F883" s="166"/>
      <c r="G883" s="166"/>
      <c r="H883" s="166"/>
      <c r="I883" s="166"/>
      <c r="J883" s="166"/>
      <c r="K883" s="166"/>
      <c r="L883" s="166"/>
      <c r="M883" s="166"/>
      <c r="N883" s="166"/>
      <c r="O883" s="166"/>
      <c r="P883" s="166"/>
      <c r="Q883" s="166"/>
      <c r="R883" s="166"/>
      <c r="S883" s="166"/>
      <c r="T883" s="166"/>
      <c r="U883" s="166"/>
      <c r="V883" s="166"/>
      <c r="W883" s="166"/>
      <c r="X883" s="166"/>
      <c r="Y883" s="166"/>
      <c r="Z883" s="166"/>
    </row>
    <row r="884" spans="1:26" ht="21" customHeight="1">
      <c r="A884" s="166"/>
      <c r="B884" s="166"/>
      <c r="C884" s="166"/>
      <c r="D884" s="166"/>
      <c r="E884" s="166"/>
      <c r="F884" s="166"/>
      <c r="G884" s="166"/>
      <c r="H884" s="166"/>
      <c r="I884" s="166"/>
      <c r="J884" s="166"/>
      <c r="K884" s="166"/>
      <c r="L884" s="166"/>
      <c r="M884" s="166"/>
      <c r="N884" s="166"/>
      <c r="O884" s="166"/>
      <c r="P884" s="166"/>
      <c r="Q884" s="166"/>
      <c r="R884" s="166"/>
      <c r="S884" s="166"/>
      <c r="T884" s="166"/>
      <c r="U884" s="166"/>
      <c r="V884" s="166"/>
      <c r="W884" s="166"/>
      <c r="X884" s="166"/>
      <c r="Y884" s="166"/>
      <c r="Z884" s="166"/>
    </row>
    <row r="885" spans="1:26" ht="21" customHeight="1">
      <c r="A885" s="166"/>
      <c r="B885" s="166"/>
      <c r="C885" s="166"/>
      <c r="D885" s="166"/>
      <c r="E885" s="166"/>
      <c r="F885" s="166"/>
      <c r="G885" s="166"/>
      <c r="H885" s="166"/>
      <c r="I885" s="166"/>
      <c r="J885" s="166"/>
      <c r="K885" s="166"/>
      <c r="L885" s="166"/>
      <c r="M885" s="166"/>
      <c r="N885" s="166"/>
      <c r="O885" s="166"/>
      <c r="P885" s="166"/>
      <c r="Q885" s="166"/>
      <c r="R885" s="166"/>
      <c r="S885" s="166"/>
      <c r="T885" s="166"/>
      <c r="U885" s="166"/>
      <c r="V885" s="166"/>
      <c r="W885" s="166"/>
      <c r="X885" s="166"/>
      <c r="Y885" s="166"/>
      <c r="Z885" s="166"/>
    </row>
    <row r="886" spans="1:26" ht="21" customHeight="1">
      <c r="A886" s="166"/>
      <c r="B886" s="166"/>
      <c r="C886" s="166"/>
      <c r="D886" s="166"/>
      <c r="E886" s="166"/>
      <c r="F886" s="166"/>
      <c r="G886" s="166"/>
      <c r="H886" s="166"/>
      <c r="I886" s="166"/>
      <c r="J886" s="166"/>
      <c r="K886" s="166"/>
      <c r="L886" s="166"/>
      <c r="M886" s="166"/>
      <c r="N886" s="166"/>
      <c r="O886" s="166"/>
      <c r="P886" s="166"/>
      <c r="Q886" s="166"/>
      <c r="R886" s="166"/>
      <c r="S886" s="166"/>
      <c r="T886" s="166"/>
      <c r="U886" s="166"/>
      <c r="V886" s="166"/>
      <c r="W886" s="166"/>
      <c r="X886" s="166"/>
      <c r="Y886" s="166"/>
      <c r="Z886" s="166"/>
    </row>
    <row r="887" spans="1:26" ht="21" customHeight="1">
      <c r="A887" s="166"/>
      <c r="B887" s="166"/>
      <c r="C887" s="166"/>
      <c r="D887" s="166"/>
      <c r="E887" s="166"/>
      <c r="F887" s="166"/>
      <c r="G887" s="166"/>
      <c r="H887" s="166"/>
      <c r="I887" s="166"/>
      <c r="J887" s="166"/>
      <c r="K887" s="166"/>
      <c r="L887" s="166"/>
      <c r="M887" s="166"/>
      <c r="N887" s="166"/>
      <c r="O887" s="166"/>
      <c r="P887" s="166"/>
      <c r="Q887" s="166"/>
      <c r="R887" s="166"/>
      <c r="S887" s="166"/>
      <c r="T887" s="166"/>
      <c r="U887" s="166"/>
      <c r="V887" s="166"/>
      <c r="W887" s="166"/>
      <c r="X887" s="166"/>
      <c r="Y887" s="166"/>
      <c r="Z887" s="166"/>
    </row>
    <row r="888" spans="1:26" ht="21" customHeight="1">
      <c r="A888" s="166"/>
      <c r="B888" s="166"/>
      <c r="C888" s="166"/>
      <c r="D888" s="166"/>
      <c r="E888" s="166"/>
      <c r="F888" s="166"/>
      <c r="G888" s="166"/>
      <c r="H888" s="166"/>
      <c r="I888" s="166"/>
      <c r="J888" s="166"/>
      <c r="K888" s="166"/>
      <c r="L888" s="166"/>
      <c r="M888" s="166"/>
      <c r="N888" s="166"/>
      <c r="O888" s="166"/>
      <c r="P888" s="166"/>
      <c r="Q888" s="166"/>
      <c r="R888" s="166"/>
      <c r="S888" s="166"/>
      <c r="T888" s="166"/>
      <c r="U888" s="166"/>
      <c r="V888" s="166"/>
      <c r="W888" s="166"/>
      <c r="X888" s="166"/>
      <c r="Y888" s="166"/>
      <c r="Z888" s="166"/>
    </row>
    <row r="889" spans="1:26" ht="21" customHeight="1">
      <c r="A889" s="166"/>
      <c r="B889" s="166"/>
      <c r="C889" s="166"/>
      <c r="D889" s="166"/>
      <c r="E889" s="166"/>
      <c r="F889" s="166"/>
      <c r="G889" s="166"/>
      <c r="H889" s="166"/>
      <c r="I889" s="166"/>
      <c r="J889" s="166"/>
      <c r="K889" s="166"/>
      <c r="L889" s="166"/>
      <c r="M889" s="166"/>
      <c r="N889" s="166"/>
      <c r="O889" s="166"/>
      <c r="P889" s="166"/>
      <c r="Q889" s="166"/>
      <c r="R889" s="166"/>
      <c r="S889" s="166"/>
      <c r="T889" s="166"/>
      <c r="U889" s="166"/>
      <c r="V889" s="166"/>
      <c r="W889" s="166"/>
      <c r="X889" s="166"/>
      <c r="Y889" s="166"/>
      <c r="Z889" s="166"/>
    </row>
    <row r="890" spans="1:26" ht="21" customHeight="1">
      <c r="A890" s="166"/>
      <c r="B890" s="166"/>
      <c r="C890" s="166"/>
      <c r="D890" s="166"/>
      <c r="E890" s="166"/>
      <c r="F890" s="166"/>
      <c r="G890" s="166"/>
      <c r="H890" s="166"/>
      <c r="I890" s="166"/>
      <c r="J890" s="166"/>
      <c r="K890" s="166"/>
      <c r="L890" s="166"/>
      <c r="M890" s="166"/>
      <c r="N890" s="166"/>
      <c r="O890" s="166"/>
      <c r="P890" s="166"/>
      <c r="Q890" s="166"/>
      <c r="R890" s="166"/>
      <c r="S890" s="166"/>
      <c r="T890" s="166"/>
      <c r="U890" s="166"/>
      <c r="V890" s="166"/>
      <c r="W890" s="166"/>
      <c r="X890" s="166"/>
      <c r="Y890" s="166"/>
      <c r="Z890" s="166"/>
    </row>
    <row r="891" spans="1:26" ht="21" customHeight="1">
      <c r="A891" s="166"/>
      <c r="B891" s="166"/>
      <c r="C891" s="166"/>
      <c r="D891" s="166"/>
      <c r="E891" s="166"/>
      <c r="F891" s="166"/>
      <c r="G891" s="166"/>
      <c r="H891" s="166"/>
      <c r="I891" s="166"/>
      <c r="J891" s="166"/>
      <c r="K891" s="166"/>
      <c r="L891" s="166"/>
      <c r="M891" s="166"/>
      <c r="N891" s="166"/>
      <c r="O891" s="166"/>
      <c r="P891" s="166"/>
      <c r="Q891" s="166"/>
      <c r="R891" s="166"/>
      <c r="S891" s="166"/>
      <c r="T891" s="166"/>
      <c r="U891" s="166"/>
      <c r="V891" s="166"/>
      <c r="W891" s="166"/>
      <c r="X891" s="166"/>
      <c r="Y891" s="166"/>
      <c r="Z891" s="166"/>
    </row>
    <row r="892" spans="1:26" ht="21" customHeight="1">
      <c r="A892" s="166"/>
      <c r="B892" s="166"/>
      <c r="C892" s="166"/>
      <c r="D892" s="166"/>
      <c r="E892" s="166"/>
      <c r="F892" s="166"/>
      <c r="G892" s="166"/>
      <c r="H892" s="166"/>
      <c r="I892" s="166"/>
      <c r="J892" s="166"/>
      <c r="K892" s="166"/>
      <c r="L892" s="166"/>
      <c r="M892" s="166"/>
      <c r="N892" s="166"/>
      <c r="O892" s="166"/>
      <c r="P892" s="166"/>
      <c r="Q892" s="166"/>
      <c r="R892" s="166"/>
      <c r="S892" s="166"/>
      <c r="T892" s="166"/>
      <c r="U892" s="166"/>
      <c r="V892" s="166"/>
      <c r="W892" s="166"/>
      <c r="X892" s="166"/>
      <c r="Y892" s="166"/>
      <c r="Z892" s="166"/>
    </row>
    <row r="893" spans="1:26" ht="21" customHeight="1">
      <c r="A893" s="166"/>
      <c r="B893" s="166"/>
      <c r="C893" s="166"/>
      <c r="D893" s="166"/>
      <c r="E893" s="166"/>
      <c r="F893" s="166"/>
      <c r="G893" s="166"/>
      <c r="H893" s="166"/>
      <c r="I893" s="166"/>
      <c r="J893" s="166"/>
      <c r="K893" s="166"/>
      <c r="L893" s="166"/>
      <c r="M893" s="166"/>
      <c r="N893" s="166"/>
      <c r="O893" s="166"/>
      <c r="P893" s="166"/>
      <c r="Q893" s="166"/>
      <c r="R893" s="166"/>
      <c r="S893" s="166"/>
      <c r="T893" s="166"/>
      <c r="U893" s="166"/>
      <c r="V893" s="166"/>
      <c r="W893" s="166"/>
      <c r="X893" s="166"/>
      <c r="Y893" s="166"/>
      <c r="Z893" s="166"/>
    </row>
    <row r="894" spans="1:26" ht="21" customHeight="1">
      <c r="A894" s="166"/>
      <c r="B894" s="166"/>
      <c r="C894" s="166"/>
      <c r="D894" s="166"/>
      <c r="E894" s="166"/>
      <c r="F894" s="166"/>
      <c r="G894" s="166"/>
      <c r="H894" s="166"/>
      <c r="I894" s="166"/>
      <c r="J894" s="166"/>
      <c r="K894" s="166"/>
      <c r="L894" s="166"/>
      <c r="M894" s="166"/>
      <c r="N894" s="166"/>
      <c r="O894" s="166"/>
      <c r="P894" s="166"/>
      <c r="Q894" s="166"/>
      <c r="R894" s="166"/>
      <c r="S894" s="166"/>
      <c r="T894" s="166"/>
      <c r="U894" s="166"/>
      <c r="V894" s="166"/>
      <c r="W894" s="166"/>
      <c r="X894" s="166"/>
      <c r="Y894" s="166"/>
      <c r="Z894" s="166"/>
    </row>
    <row r="895" spans="1:26" ht="21" customHeight="1">
      <c r="A895" s="166"/>
      <c r="B895" s="166"/>
      <c r="C895" s="166"/>
      <c r="D895" s="166"/>
      <c r="E895" s="166"/>
      <c r="F895" s="166"/>
      <c r="G895" s="166"/>
      <c r="H895" s="166"/>
      <c r="I895" s="166"/>
      <c r="J895" s="166"/>
      <c r="K895" s="166"/>
      <c r="L895" s="166"/>
      <c r="M895" s="166"/>
      <c r="N895" s="166"/>
      <c r="O895" s="166"/>
      <c r="P895" s="166"/>
      <c r="Q895" s="166"/>
      <c r="R895" s="166"/>
      <c r="S895" s="166"/>
      <c r="T895" s="166"/>
      <c r="U895" s="166"/>
      <c r="V895" s="166"/>
      <c r="W895" s="166"/>
      <c r="X895" s="166"/>
      <c r="Y895" s="166"/>
      <c r="Z895" s="166"/>
    </row>
    <row r="896" spans="1:26" ht="21" customHeight="1">
      <c r="A896" s="166"/>
      <c r="B896" s="166"/>
      <c r="C896" s="166"/>
      <c r="D896" s="166"/>
      <c r="E896" s="166"/>
      <c r="F896" s="166"/>
      <c r="G896" s="166"/>
      <c r="H896" s="166"/>
      <c r="I896" s="166"/>
      <c r="J896" s="166"/>
      <c r="K896" s="166"/>
      <c r="L896" s="166"/>
      <c r="M896" s="166"/>
      <c r="N896" s="166"/>
      <c r="O896" s="166"/>
      <c r="P896" s="166"/>
      <c r="Q896" s="166"/>
      <c r="R896" s="166"/>
      <c r="S896" s="166"/>
      <c r="T896" s="166"/>
      <c r="U896" s="166"/>
      <c r="V896" s="166"/>
      <c r="W896" s="166"/>
      <c r="X896" s="166"/>
      <c r="Y896" s="166"/>
      <c r="Z896" s="166"/>
    </row>
    <row r="897" spans="1:26" ht="21" customHeight="1">
      <c r="A897" s="166"/>
      <c r="B897" s="166"/>
      <c r="C897" s="166"/>
      <c r="D897" s="166"/>
      <c r="E897" s="166"/>
      <c r="F897" s="166"/>
      <c r="G897" s="166"/>
      <c r="H897" s="166"/>
      <c r="I897" s="166"/>
      <c r="J897" s="166"/>
      <c r="K897" s="166"/>
      <c r="L897" s="166"/>
      <c r="M897" s="166"/>
      <c r="N897" s="166"/>
      <c r="O897" s="166"/>
      <c r="P897" s="166"/>
      <c r="Q897" s="166"/>
      <c r="R897" s="166"/>
      <c r="S897" s="166"/>
      <c r="T897" s="166"/>
      <c r="U897" s="166"/>
      <c r="V897" s="166"/>
      <c r="W897" s="166"/>
      <c r="X897" s="166"/>
      <c r="Y897" s="166"/>
      <c r="Z897" s="166"/>
    </row>
    <row r="898" spans="1:26" ht="21" customHeight="1">
      <c r="A898" s="166"/>
      <c r="B898" s="166"/>
      <c r="C898" s="166"/>
      <c r="D898" s="166"/>
      <c r="E898" s="166"/>
      <c r="F898" s="166"/>
      <c r="G898" s="166"/>
      <c r="H898" s="166"/>
      <c r="I898" s="166"/>
      <c r="J898" s="166"/>
      <c r="K898" s="166"/>
      <c r="L898" s="166"/>
      <c r="M898" s="166"/>
      <c r="N898" s="166"/>
      <c r="O898" s="166"/>
      <c r="P898" s="166"/>
      <c r="Q898" s="166"/>
      <c r="R898" s="166"/>
      <c r="S898" s="166"/>
      <c r="T898" s="166"/>
      <c r="U898" s="166"/>
      <c r="V898" s="166"/>
      <c r="W898" s="166"/>
      <c r="X898" s="166"/>
      <c r="Y898" s="166"/>
      <c r="Z898" s="166"/>
    </row>
    <row r="899" spans="1:26" ht="21" customHeight="1">
      <c r="A899" s="166"/>
      <c r="B899" s="166"/>
      <c r="C899" s="166"/>
      <c r="D899" s="166"/>
      <c r="E899" s="166"/>
      <c r="F899" s="166"/>
      <c r="G899" s="166"/>
      <c r="H899" s="166"/>
      <c r="I899" s="166"/>
      <c r="J899" s="166"/>
      <c r="K899" s="166"/>
      <c r="L899" s="166"/>
      <c r="M899" s="166"/>
      <c r="N899" s="166"/>
      <c r="O899" s="166"/>
      <c r="P899" s="166"/>
      <c r="Q899" s="166"/>
      <c r="R899" s="166"/>
      <c r="S899" s="166"/>
      <c r="T899" s="166"/>
      <c r="U899" s="166"/>
      <c r="V899" s="166"/>
      <c r="W899" s="166"/>
      <c r="X899" s="166"/>
      <c r="Y899" s="166"/>
      <c r="Z899" s="166"/>
    </row>
    <row r="900" spans="1:26" ht="21" customHeight="1">
      <c r="A900" s="166"/>
      <c r="B900" s="166"/>
      <c r="C900" s="166"/>
      <c r="D900" s="166"/>
      <c r="E900" s="166"/>
      <c r="F900" s="166"/>
      <c r="G900" s="166"/>
      <c r="H900" s="166"/>
      <c r="I900" s="166"/>
      <c r="J900" s="166"/>
      <c r="K900" s="166"/>
      <c r="L900" s="166"/>
      <c r="M900" s="166"/>
      <c r="N900" s="166"/>
      <c r="O900" s="166"/>
      <c r="P900" s="166"/>
      <c r="Q900" s="166"/>
      <c r="R900" s="166"/>
      <c r="S900" s="166"/>
      <c r="T900" s="166"/>
      <c r="U900" s="166"/>
      <c r="V900" s="166"/>
      <c r="W900" s="166"/>
      <c r="X900" s="166"/>
      <c r="Y900" s="166"/>
      <c r="Z900" s="166"/>
    </row>
    <row r="901" spans="1:26" ht="21" customHeight="1">
      <c r="A901" s="166"/>
      <c r="B901" s="166"/>
      <c r="C901" s="166"/>
      <c r="D901" s="166"/>
      <c r="E901" s="166"/>
      <c r="F901" s="166"/>
      <c r="G901" s="166"/>
      <c r="H901" s="166"/>
      <c r="I901" s="166"/>
      <c r="J901" s="166"/>
      <c r="K901" s="166"/>
      <c r="L901" s="166"/>
      <c r="M901" s="166"/>
      <c r="N901" s="166"/>
      <c r="O901" s="166"/>
      <c r="P901" s="166"/>
      <c r="Q901" s="166"/>
      <c r="R901" s="166"/>
      <c r="S901" s="166"/>
      <c r="T901" s="166"/>
      <c r="U901" s="166"/>
      <c r="V901" s="166"/>
      <c r="W901" s="166"/>
      <c r="X901" s="166"/>
      <c r="Y901" s="166"/>
      <c r="Z901" s="166"/>
    </row>
    <row r="902" spans="1:26" ht="21" customHeight="1">
      <c r="A902" s="166"/>
      <c r="B902" s="166"/>
      <c r="C902" s="166"/>
      <c r="D902" s="166"/>
      <c r="E902" s="166"/>
      <c r="F902" s="166"/>
      <c r="G902" s="166"/>
      <c r="H902" s="166"/>
      <c r="I902" s="166"/>
      <c r="J902" s="166"/>
      <c r="K902" s="166"/>
      <c r="L902" s="166"/>
      <c r="M902" s="166"/>
      <c r="N902" s="166"/>
      <c r="O902" s="166"/>
      <c r="P902" s="166"/>
      <c r="Q902" s="166"/>
      <c r="R902" s="166"/>
      <c r="S902" s="166"/>
      <c r="T902" s="166"/>
      <c r="U902" s="166"/>
      <c r="V902" s="166"/>
      <c r="W902" s="166"/>
      <c r="X902" s="166"/>
      <c r="Y902" s="166"/>
      <c r="Z902" s="166"/>
    </row>
    <row r="903" spans="1:26" ht="21" customHeight="1">
      <c r="A903" s="166"/>
      <c r="B903" s="166"/>
      <c r="C903" s="166"/>
      <c r="D903" s="166"/>
      <c r="E903" s="166"/>
      <c r="F903" s="166"/>
      <c r="G903" s="166"/>
      <c r="H903" s="166"/>
      <c r="I903" s="166"/>
      <c r="J903" s="166"/>
      <c r="K903" s="166"/>
      <c r="L903" s="166"/>
      <c r="M903" s="166"/>
      <c r="N903" s="166"/>
      <c r="O903" s="166"/>
      <c r="P903" s="166"/>
      <c r="Q903" s="166"/>
      <c r="R903" s="166"/>
      <c r="S903" s="166"/>
      <c r="T903" s="166"/>
      <c r="U903" s="166"/>
      <c r="V903" s="166"/>
      <c r="W903" s="166"/>
      <c r="X903" s="166"/>
      <c r="Y903" s="166"/>
      <c r="Z903" s="166"/>
    </row>
    <row r="904" spans="1:26" ht="21" customHeight="1">
      <c r="A904" s="166"/>
      <c r="B904" s="166"/>
      <c r="C904" s="166"/>
      <c r="D904" s="166"/>
      <c r="E904" s="166"/>
      <c r="F904" s="166"/>
      <c r="G904" s="166"/>
      <c r="H904" s="166"/>
      <c r="I904" s="166"/>
      <c r="J904" s="166"/>
      <c r="K904" s="166"/>
      <c r="L904" s="166"/>
      <c r="M904" s="166"/>
      <c r="N904" s="166"/>
      <c r="O904" s="166"/>
      <c r="P904" s="166"/>
      <c r="Q904" s="166"/>
      <c r="R904" s="166"/>
      <c r="S904" s="166"/>
      <c r="T904" s="166"/>
      <c r="U904" s="166"/>
      <c r="V904" s="166"/>
      <c r="W904" s="166"/>
      <c r="X904" s="166"/>
      <c r="Y904" s="166"/>
      <c r="Z904" s="166"/>
    </row>
    <row r="905" spans="1:26" ht="21" customHeight="1">
      <c r="A905" s="166"/>
      <c r="B905" s="166"/>
      <c r="C905" s="166"/>
      <c r="D905" s="166"/>
      <c r="E905" s="166"/>
      <c r="F905" s="166"/>
      <c r="G905" s="166"/>
      <c r="H905" s="166"/>
      <c r="I905" s="166"/>
      <c r="J905" s="166"/>
      <c r="K905" s="166"/>
      <c r="L905" s="166"/>
      <c r="M905" s="166"/>
      <c r="N905" s="166"/>
      <c r="O905" s="166"/>
      <c r="P905" s="166"/>
      <c r="Q905" s="166"/>
      <c r="R905" s="166"/>
      <c r="S905" s="166"/>
      <c r="T905" s="166"/>
      <c r="U905" s="166"/>
      <c r="V905" s="166"/>
      <c r="W905" s="166"/>
      <c r="X905" s="166"/>
      <c r="Y905" s="166"/>
      <c r="Z905" s="166"/>
    </row>
    <row r="906" spans="1:26" ht="21" customHeight="1">
      <c r="A906" s="166"/>
      <c r="B906" s="166"/>
      <c r="C906" s="166"/>
      <c r="D906" s="166"/>
      <c r="E906" s="166"/>
      <c r="F906" s="166"/>
      <c r="G906" s="166"/>
      <c r="H906" s="166"/>
      <c r="I906" s="166"/>
      <c r="J906" s="166"/>
      <c r="K906" s="166"/>
      <c r="L906" s="166"/>
      <c r="M906" s="166"/>
      <c r="N906" s="166"/>
      <c r="O906" s="166"/>
      <c r="P906" s="166"/>
      <c r="Q906" s="166"/>
      <c r="R906" s="166"/>
      <c r="S906" s="166"/>
      <c r="T906" s="166"/>
      <c r="U906" s="166"/>
      <c r="V906" s="166"/>
      <c r="W906" s="166"/>
      <c r="X906" s="166"/>
      <c r="Y906" s="166"/>
      <c r="Z906" s="166"/>
    </row>
    <row r="907" spans="1:26" ht="21" customHeight="1">
      <c r="A907" s="166"/>
      <c r="B907" s="166"/>
      <c r="C907" s="166"/>
      <c r="D907" s="166"/>
      <c r="E907" s="166"/>
      <c r="F907" s="166"/>
      <c r="G907" s="166"/>
      <c r="H907" s="166"/>
      <c r="I907" s="166"/>
      <c r="J907" s="166"/>
      <c r="K907" s="166"/>
      <c r="L907" s="166"/>
      <c r="M907" s="166"/>
      <c r="N907" s="166"/>
      <c r="O907" s="166"/>
      <c r="P907" s="166"/>
      <c r="Q907" s="166"/>
      <c r="R907" s="166"/>
      <c r="S907" s="166"/>
      <c r="T907" s="166"/>
      <c r="U907" s="166"/>
      <c r="V907" s="166"/>
      <c r="W907" s="166"/>
      <c r="X907" s="166"/>
      <c r="Y907" s="166"/>
      <c r="Z907" s="166"/>
    </row>
    <row r="908" spans="1:26" ht="21" customHeight="1">
      <c r="A908" s="166"/>
      <c r="B908" s="166"/>
      <c r="C908" s="166"/>
      <c r="D908" s="166"/>
      <c r="E908" s="166"/>
      <c r="F908" s="166"/>
      <c r="G908" s="166"/>
      <c r="H908" s="166"/>
      <c r="I908" s="166"/>
      <c r="J908" s="166"/>
      <c r="K908" s="166"/>
      <c r="L908" s="166"/>
      <c r="M908" s="166"/>
      <c r="N908" s="166"/>
      <c r="O908" s="166"/>
      <c r="P908" s="166"/>
      <c r="Q908" s="166"/>
      <c r="R908" s="166"/>
      <c r="S908" s="166"/>
      <c r="T908" s="166"/>
      <c r="U908" s="166"/>
      <c r="V908" s="166"/>
      <c r="W908" s="166"/>
      <c r="X908" s="166"/>
      <c r="Y908" s="166"/>
      <c r="Z908" s="166"/>
    </row>
    <row r="909" spans="1:26" ht="21" customHeight="1">
      <c r="A909" s="166"/>
      <c r="B909" s="166"/>
      <c r="C909" s="166"/>
      <c r="D909" s="166"/>
      <c r="E909" s="166"/>
      <c r="F909" s="166"/>
      <c r="G909" s="166"/>
      <c r="H909" s="166"/>
      <c r="I909" s="166"/>
      <c r="J909" s="166"/>
      <c r="K909" s="166"/>
      <c r="L909" s="166"/>
      <c r="M909" s="166"/>
      <c r="N909" s="166"/>
      <c r="O909" s="166"/>
      <c r="P909" s="166"/>
      <c r="Q909" s="166"/>
      <c r="R909" s="166"/>
      <c r="S909" s="166"/>
      <c r="T909" s="166"/>
      <c r="U909" s="166"/>
      <c r="V909" s="166"/>
      <c r="W909" s="166"/>
      <c r="X909" s="166"/>
      <c r="Y909" s="166"/>
      <c r="Z909" s="166"/>
    </row>
    <row r="910" spans="1:26" ht="21" customHeight="1">
      <c r="A910" s="166"/>
      <c r="B910" s="166"/>
      <c r="C910" s="166"/>
      <c r="D910" s="166"/>
      <c r="E910" s="166"/>
      <c r="F910" s="166"/>
      <c r="G910" s="166"/>
      <c r="H910" s="166"/>
      <c r="I910" s="166"/>
      <c r="J910" s="166"/>
      <c r="K910" s="166"/>
      <c r="L910" s="166"/>
      <c r="M910" s="166"/>
      <c r="N910" s="166"/>
      <c r="O910" s="166"/>
      <c r="P910" s="166"/>
      <c r="Q910" s="166"/>
      <c r="R910" s="166"/>
      <c r="S910" s="166"/>
      <c r="T910" s="166"/>
      <c r="U910" s="166"/>
      <c r="V910" s="166"/>
      <c r="W910" s="166"/>
      <c r="X910" s="166"/>
      <c r="Y910" s="166"/>
      <c r="Z910" s="166"/>
    </row>
    <row r="911" spans="1:26" ht="21" customHeight="1">
      <c r="A911" s="166"/>
      <c r="B911" s="166"/>
      <c r="C911" s="166"/>
      <c r="D911" s="166"/>
      <c r="E911" s="166"/>
      <c r="F911" s="166"/>
      <c r="G911" s="166"/>
      <c r="H911" s="166"/>
      <c r="I911" s="166"/>
      <c r="J911" s="166"/>
      <c r="K911" s="166"/>
      <c r="L911" s="166"/>
      <c r="M911" s="166"/>
      <c r="N911" s="166"/>
      <c r="O911" s="166"/>
      <c r="P911" s="166"/>
      <c r="Q911" s="166"/>
      <c r="R911" s="166"/>
      <c r="S911" s="166"/>
      <c r="T911" s="166"/>
      <c r="U911" s="166"/>
      <c r="V911" s="166"/>
      <c r="W911" s="166"/>
      <c r="X911" s="166"/>
      <c r="Y911" s="166"/>
      <c r="Z911" s="166"/>
    </row>
    <row r="912" spans="1:26" ht="21" customHeight="1">
      <c r="A912" s="166"/>
      <c r="B912" s="166"/>
      <c r="C912" s="166"/>
      <c r="D912" s="166"/>
      <c r="E912" s="166"/>
      <c r="F912" s="166"/>
      <c r="G912" s="166"/>
      <c r="H912" s="166"/>
      <c r="I912" s="166"/>
      <c r="J912" s="166"/>
      <c r="K912" s="166"/>
      <c r="L912" s="166"/>
      <c r="M912" s="166"/>
      <c r="N912" s="166"/>
      <c r="O912" s="166"/>
      <c r="P912" s="166"/>
      <c r="Q912" s="166"/>
      <c r="R912" s="166"/>
      <c r="S912" s="166"/>
      <c r="T912" s="166"/>
      <c r="U912" s="166"/>
      <c r="V912" s="166"/>
      <c r="W912" s="166"/>
      <c r="X912" s="166"/>
      <c r="Y912" s="166"/>
      <c r="Z912" s="166"/>
    </row>
    <row r="913" spans="1:26" ht="21" customHeight="1">
      <c r="A913" s="166"/>
      <c r="B913" s="166"/>
      <c r="C913" s="166"/>
      <c r="D913" s="166"/>
      <c r="E913" s="166"/>
      <c r="F913" s="166"/>
      <c r="G913" s="166"/>
      <c r="H913" s="166"/>
      <c r="I913" s="166"/>
      <c r="J913" s="166"/>
      <c r="K913" s="166"/>
      <c r="L913" s="166"/>
      <c r="M913" s="166"/>
      <c r="N913" s="166"/>
      <c r="O913" s="166"/>
      <c r="P913" s="166"/>
      <c r="Q913" s="166"/>
      <c r="R913" s="166"/>
      <c r="S913" s="166"/>
      <c r="T913" s="166"/>
      <c r="U913" s="166"/>
      <c r="V913" s="166"/>
      <c r="W913" s="166"/>
      <c r="X913" s="166"/>
      <c r="Y913" s="166"/>
      <c r="Z913" s="166"/>
    </row>
    <row r="914" spans="1:26" ht="21" customHeight="1">
      <c r="A914" s="166"/>
      <c r="B914" s="166"/>
      <c r="C914" s="166"/>
      <c r="D914" s="166"/>
      <c r="E914" s="166"/>
      <c r="F914" s="166"/>
      <c r="G914" s="166"/>
      <c r="H914" s="166"/>
      <c r="I914" s="166"/>
      <c r="J914" s="166"/>
      <c r="K914" s="166"/>
      <c r="L914" s="166"/>
      <c r="M914" s="166"/>
      <c r="N914" s="166"/>
      <c r="O914" s="166"/>
      <c r="P914" s="166"/>
      <c r="Q914" s="166"/>
      <c r="R914" s="166"/>
      <c r="S914" s="166"/>
      <c r="T914" s="166"/>
      <c r="U914" s="166"/>
      <c r="V914" s="166"/>
      <c r="W914" s="166"/>
      <c r="X914" s="166"/>
      <c r="Y914" s="166"/>
      <c r="Z914" s="166"/>
    </row>
    <row r="915" spans="1:26" ht="21" customHeight="1">
      <c r="A915" s="166"/>
      <c r="B915" s="166"/>
      <c r="C915" s="166"/>
      <c r="D915" s="166"/>
      <c r="E915" s="166"/>
      <c r="F915" s="166"/>
      <c r="G915" s="166"/>
      <c r="H915" s="166"/>
      <c r="I915" s="166"/>
      <c r="J915" s="166"/>
      <c r="K915" s="166"/>
      <c r="L915" s="166"/>
      <c r="M915" s="166"/>
      <c r="N915" s="166"/>
      <c r="O915" s="166"/>
      <c r="P915" s="166"/>
      <c r="Q915" s="166"/>
      <c r="R915" s="166"/>
      <c r="S915" s="166"/>
      <c r="T915" s="166"/>
      <c r="U915" s="166"/>
      <c r="V915" s="166"/>
      <c r="W915" s="166"/>
      <c r="X915" s="166"/>
      <c r="Y915" s="166"/>
      <c r="Z915" s="166"/>
    </row>
    <row r="916" spans="1:26" ht="21" customHeight="1">
      <c r="A916" s="166"/>
      <c r="B916" s="166"/>
      <c r="C916" s="166"/>
      <c r="D916" s="166"/>
      <c r="E916" s="166"/>
      <c r="F916" s="166"/>
      <c r="G916" s="166"/>
      <c r="H916" s="166"/>
      <c r="I916" s="166"/>
      <c r="J916" s="166"/>
      <c r="K916" s="166"/>
      <c r="L916" s="166"/>
      <c r="M916" s="166"/>
      <c r="N916" s="166"/>
      <c r="O916" s="166"/>
      <c r="P916" s="166"/>
      <c r="Q916" s="166"/>
      <c r="R916" s="166"/>
      <c r="S916" s="166"/>
      <c r="T916" s="166"/>
      <c r="U916" s="166"/>
      <c r="V916" s="166"/>
      <c r="W916" s="166"/>
      <c r="X916" s="166"/>
      <c r="Y916" s="166"/>
      <c r="Z916" s="166"/>
    </row>
    <row r="917" spans="1:26" ht="21" customHeight="1">
      <c r="A917" s="166"/>
      <c r="B917" s="166"/>
      <c r="C917" s="166"/>
      <c r="D917" s="166"/>
      <c r="E917" s="166"/>
      <c r="F917" s="166"/>
      <c r="G917" s="166"/>
      <c r="H917" s="166"/>
      <c r="I917" s="166"/>
      <c r="J917" s="166"/>
      <c r="K917" s="166"/>
      <c r="L917" s="166"/>
      <c r="M917" s="166"/>
      <c r="N917" s="166"/>
      <c r="O917" s="166"/>
      <c r="P917" s="166"/>
      <c r="Q917" s="166"/>
      <c r="R917" s="166"/>
      <c r="S917" s="166"/>
      <c r="T917" s="166"/>
      <c r="U917" s="166"/>
      <c r="V917" s="166"/>
      <c r="W917" s="166"/>
      <c r="X917" s="166"/>
      <c r="Y917" s="166"/>
      <c r="Z917" s="166"/>
    </row>
    <row r="918" spans="1:26" ht="21" customHeight="1">
      <c r="A918" s="166"/>
      <c r="B918" s="166"/>
      <c r="C918" s="166"/>
      <c r="D918" s="166"/>
      <c r="E918" s="166"/>
      <c r="F918" s="166"/>
      <c r="G918" s="166"/>
      <c r="H918" s="166"/>
      <c r="I918" s="166"/>
      <c r="J918" s="166"/>
      <c r="K918" s="166"/>
      <c r="L918" s="166"/>
      <c r="M918" s="166"/>
      <c r="N918" s="166"/>
      <c r="O918" s="166"/>
      <c r="P918" s="166"/>
      <c r="Q918" s="166"/>
      <c r="R918" s="166"/>
      <c r="S918" s="166"/>
      <c r="T918" s="166"/>
      <c r="U918" s="166"/>
      <c r="V918" s="166"/>
      <c r="W918" s="166"/>
      <c r="X918" s="166"/>
      <c r="Y918" s="166"/>
      <c r="Z918" s="166"/>
    </row>
    <row r="919" spans="1:26" ht="21" customHeight="1">
      <c r="A919" s="166"/>
      <c r="B919" s="166"/>
      <c r="C919" s="166"/>
      <c r="D919" s="166"/>
      <c r="E919" s="166"/>
      <c r="F919" s="166"/>
      <c r="G919" s="166"/>
      <c r="H919" s="166"/>
      <c r="I919" s="166"/>
      <c r="J919" s="166"/>
      <c r="K919" s="166"/>
      <c r="L919" s="166"/>
      <c r="M919" s="166"/>
      <c r="N919" s="166"/>
      <c r="O919" s="166"/>
      <c r="P919" s="166"/>
      <c r="Q919" s="166"/>
      <c r="R919" s="166"/>
      <c r="S919" s="166"/>
      <c r="T919" s="166"/>
      <c r="U919" s="166"/>
      <c r="V919" s="166"/>
      <c r="W919" s="166"/>
      <c r="X919" s="166"/>
      <c r="Y919" s="166"/>
      <c r="Z919" s="166"/>
    </row>
    <row r="920" spans="1:26" ht="21" customHeight="1">
      <c r="A920" s="166"/>
      <c r="B920" s="166"/>
      <c r="C920" s="166"/>
      <c r="D920" s="166"/>
      <c r="E920" s="166"/>
      <c r="F920" s="166"/>
      <c r="G920" s="166"/>
      <c r="H920" s="166"/>
      <c r="I920" s="166"/>
      <c r="J920" s="166"/>
      <c r="K920" s="166"/>
      <c r="L920" s="166"/>
      <c r="M920" s="166"/>
      <c r="N920" s="166"/>
      <c r="O920" s="166"/>
      <c r="P920" s="166"/>
      <c r="Q920" s="166"/>
      <c r="R920" s="166"/>
      <c r="S920" s="166"/>
      <c r="T920" s="166"/>
      <c r="U920" s="166"/>
      <c r="V920" s="166"/>
      <c r="W920" s="166"/>
      <c r="X920" s="166"/>
      <c r="Y920" s="166"/>
      <c r="Z920" s="166"/>
    </row>
    <row r="921" spans="1:26" ht="21" customHeight="1">
      <c r="A921" s="166"/>
      <c r="B921" s="166"/>
      <c r="C921" s="166"/>
      <c r="D921" s="166"/>
      <c r="E921" s="166"/>
      <c r="F921" s="166"/>
      <c r="G921" s="166"/>
      <c r="H921" s="166"/>
      <c r="I921" s="166"/>
      <c r="J921" s="166"/>
      <c r="K921" s="166"/>
      <c r="L921" s="166"/>
      <c r="M921" s="166"/>
      <c r="N921" s="166"/>
      <c r="O921" s="166"/>
      <c r="P921" s="166"/>
      <c r="Q921" s="166"/>
      <c r="R921" s="166"/>
      <c r="S921" s="166"/>
      <c r="T921" s="166"/>
      <c r="U921" s="166"/>
      <c r="V921" s="166"/>
      <c r="W921" s="166"/>
      <c r="X921" s="166"/>
      <c r="Y921" s="166"/>
      <c r="Z921" s="166"/>
    </row>
    <row r="922" spans="1:26" ht="21" customHeight="1">
      <c r="A922" s="166"/>
      <c r="B922" s="166"/>
      <c r="C922" s="166"/>
      <c r="D922" s="166"/>
      <c r="E922" s="166"/>
      <c r="F922" s="166"/>
      <c r="G922" s="166"/>
      <c r="H922" s="166"/>
      <c r="I922" s="166"/>
      <c r="J922" s="166"/>
      <c r="K922" s="166"/>
      <c r="L922" s="166"/>
      <c r="M922" s="166"/>
      <c r="N922" s="166"/>
      <c r="O922" s="166"/>
      <c r="P922" s="166"/>
      <c r="Q922" s="166"/>
      <c r="R922" s="166"/>
      <c r="S922" s="166"/>
      <c r="T922" s="166"/>
      <c r="U922" s="166"/>
      <c r="V922" s="166"/>
      <c r="W922" s="166"/>
      <c r="X922" s="166"/>
      <c r="Y922" s="166"/>
      <c r="Z922" s="166"/>
    </row>
    <row r="923" spans="1:26" ht="21" customHeight="1">
      <c r="A923" s="166"/>
      <c r="B923" s="166"/>
      <c r="C923" s="166"/>
      <c r="D923" s="166"/>
      <c r="E923" s="166"/>
      <c r="F923" s="166"/>
      <c r="G923" s="166"/>
      <c r="H923" s="166"/>
      <c r="I923" s="166"/>
      <c r="J923" s="166"/>
      <c r="K923" s="166"/>
      <c r="L923" s="166"/>
      <c r="M923" s="166"/>
      <c r="N923" s="166"/>
      <c r="O923" s="166"/>
      <c r="P923" s="166"/>
      <c r="Q923" s="166"/>
      <c r="R923" s="166"/>
      <c r="S923" s="166"/>
      <c r="T923" s="166"/>
      <c r="U923" s="166"/>
      <c r="V923" s="166"/>
      <c r="W923" s="166"/>
      <c r="X923" s="166"/>
      <c r="Y923" s="166"/>
      <c r="Z923" s="166"/>
    </row>
    <row r="924" spans="1:26" ht="21" customHeight="1">
      <c r="A924" s="166"/>
      <c r="B924" s="166"/>
      <c r="C924" s="166"/>
      <c r="D924" s="166"/>
      <c r="E924" s="166"/>
      <c r="F924" s="166"/>
      <c r="G924" s="166"/>
      <c r="H924" s="166"/>
      <c r="I924" s="166"/>
      <c r="J924" s="166"/>
      <c r="K924" s="166"/>
      <c r="L924" s="166"/>
      <c r="M924" s="166"/>
      <c r="N924" s="166"/>
      <c r="O924" s="166"/>
      <c r="P924" s="166"/>
      <c r="Q924" s="166"/>
      <c r="R924" s="166"/>
      <c r="S924" s="166"/>
      <c r="T924" s="166"/>
      <c r="U924" s="166"/>
      <c r="V924" s="166"/>
      <c r="W924" s="166"/>
      <c r="X924" s="166"/>
      <c r="Y924" s="166"/>
      <c r="Z924" s="166"/>
    </row>
    <row r="925" spans="1:26" ht="21" customHeight="1">
      <c r="A925" s="166"/>
      <c r="B925" s="166"/>
      <c r="C925" s="166"/>
      <c r="D925" s="166"/>
      <c r="E925" s="166"/>
      <c r="F925" s="166"/>
      <c r="G925" s="166"/>
      <c r="H925" s="166"/>
      <c r="I925" s="166"/>
      <c r="J925" s="166"/>
      <c r="K925" s="166"/>
      <c r="L925" s="166"/>
      <c r="M925" s="166"/>
      <c r="N925" s="166"/>
      <c r="O925" s="166"/>
      <c r="P925" s="166"/>
      <c r="Q925" s="166"/>
      <c r="R925" s="166"/>
      <c r="S925" s="166"/>
      <c r="T925" s="166"/>
      <c r="U925" s="166"/>
      <c r="V925" s="166"/>
      <c r="W925" s="166"/>
      <c r="X925" s="166"/>
      <c r="Y925" s="166"/>
      <c r="Z925" s="166"/>
    </row>
    <row r="926" spans="1:26" ht="21" customHeight="1">
      <c r="A926" s="166"/>
      <c r="B926" s="166"/>
      <c r="C926" s="166"/>
      <c r="D926" s="166"/>
      <c r="E926" s="166"/>
      <c r="F926" s="166"/>
      <c r="G926" s="166"/>
      <c r="H926" s="166"/>
      <c r="I926" s="166"/>
      <c r="J926" s="166"/>
      <c r="K926" s="166"/>
      <c r="L926" s="166"/>
      <c r="M926" s="166"/>
      <c r="N926" s="166"/>
      <c r="O926" s="166"/>
      <c r="P926" s="166"/>
      <c r="Q926" s="166"/>
      <c r="R926" s="166"/>
      <c r="S926" s="166"/>
      <c r="T926" s="166"/>
      <c r="U926" s="166"/>
      <c r="V926" s="166"/>
      <c r="W926" s="166"/>
      <c r="X926" s="166"/>
      <c r="Y926" s="166"/>
      <c r="Z926" s="166"/>
    </row>
    <row r="927" spans="1:26" ht="21" customHeight="1">
      <c r="A927" s="166"/>
      <c r="B927" s="166"/>
      <c r="C927" s="166"/>
      <c r="D927" s="166"/>
      <c r="E927" s="166"/>
      <c r="F927" s="166"/>
      <c r="G927" s="166"/>
      <c r="H927" s="166"/>
      <c r="I927" s="166"/>
      <c r="J927" s="166"/>
      <c r="K927" s="166"/>
      <c r="L927" s="166"/>
      <c r="M927" s="166"/>
      <c r="N927" s="166"/>
      <c r="O927" s="166"/>
      <c r="P927" s="166"/>
      <c r="Q927" s="166"/>
      <c r="R927" s="166"/>
      <c r="S927" s="166"/>
      <c r="T927" s="166"/>
      <c r="U927" s="166"/>
      <c r="V927" s="166"/>
      <c r="W927" s="166"/>
      <c r="X927" s="166"/>
      <c r="Y927" s="166"/>
      <c r="Z927" s="166"/>
    </row>
    <row r="928" spans="1:26" ht="21" customHeight="1">
      <c r="A928" s="166"/>
      <c r="B928" s="166"/>
      <c r="C928" s="166"/>
      <c r="D928" s="166"/>
      <c r="E928" s="166"/>
      <c r="F928" s="166"/>
      <c r="G928" s="166"/>
      <c r="H928" s="166"/>
      <c r="I928" s="166"/>
      <c r="J928" s="166"/>
      <c r="K928" s="166"/>
      <c r="L928" s="166"/>
      <c r="M928" s="166"/>
      <c r="N928" s="166"/>
      <c r="O928" s="166"/>
      <c r="P928" s="166"/>
      <c r="Q928" s="166"/>
      <c r="R928" s="166"/>
      <c r="S928" s="166"/>
      <c r="T928" s="166"/>
      <c r="U928" s="166"/>
      <c r="V928" s="166"/>
      <c r="W928" s="166"/>
      <c r="X928" s="166"/>
      <c r="Y928" s="166"/>
      <c r="Z928" s="166"/>
    </row>
    <row r="929" spans="1:26" ht="21" customHeight="1">
      <c r="A929" s="166"/>
      <c r="B929" s="166"/>
      <c r="C929" s="166"/>
      <c r="D929" s="166"/>
      <c r="E929" s="166"/>
      <c r="F929" s="166"/>
      <c r="G929" s="166"/>
      <c r="H929" s="166"/>
      <c r="I929" s="166"/>
      <c r="J929" s="166"/>
      <c r="K929" s="166"/>
      <c r="L929" s="166"/>
      <c r="M929" s="166"/>
      <c r="N929" s="166"/>
      <c r="O929" s="166"/>
      <c r="P929" s="166"/>
      <c r="Q929" s="166"/>
      <c r="R929" s="166"/>
      <c r="S929" s="166"/>
      <c r="T929" s="166"/>
      <c r="U929" s="166"/>
      <c r="V929" s="166"/>
      <c r="W929" s="166"/>
      <c r="X929" s="166"/>
      <c r="Y929" s="166"/>
      <c r="Z929" s="166"/>
    </row>
    <row r="930" spans="1:26" ht="21" customHeight="1">
      <c r="A930" s="166"/>
      <c r="B930" s="166"/>
      <c r="C930" s="166"/>
      <c r="D930" s="166"/>
      <c r="E930" s="166"/>
      <c r="F930" s="166"/>
      <c r="G930" s="166"/>
      <c r="H930" s="166"/>
      <c r="I930" s="166"/>
      <c r="J930" s="166"/>
      <c r="K930" s="166"/>
      <c r="L930" s="166"/>
      <c r="M930" s="166"/>
      <c r="N930" s="166"/>
      <c r="O930" s="166"/>
      <c r="P930" s="166"/>
      <c r="Q930" s="166"/>
      <c r="R930" s="166"/>
      <c r="S930" s="166"/>
      <c r="T930" s="166"/>
      <c r="U930" s="166"/>
      <c r="V930" s="166"/>
      <c r="W930" s="166"/>
      <c r="X930" s="166"/>
      <c r="Y930" s="166"/>
      <c r="Z930" s="166"/>
    </row>
    <row r="931" spans="1:26" ht="21" customHeight="1">
      <c r="A931" s="166"/>
      <c r="B931" s="166"/>
      <c r="C931" s="166"/>
      <c r="D931" s="166"/>
      <c r="E931" s="166"/>
      <c r="F931" s="166"/>
      <c r="G931" s="166"/>
      <c r="H931" s="166"/>
      <c r="I931" s="166"/>
      <c r="J931" s="166"/>
      <c r="K931" s="166"/>
      <c r="L931" s="166"/>
      <c r="M931" s="166"/>
      <c r="N931" s="166"/>
      <c r="O931" s="166"/>
      <c r="P931" s="166"/>
      <c r="Q931" s="166"/>
      <c r="R931" s="166"/>
      <c r="S931" s="166"/>
      <c r="T931" s="166"/>
      <c r="U931" s="166"/>
      <c r="V931" s="166"/>
      <c r="W931" s="166"/>
      <c r="X931" s="166"/>
      <c r="Y931" s="166"/>
      <c r="Z931" s="166"/>
    </row>
    <row r="932" spans="1:26" ht="21" customHeight="1">
      <c r="A932" s="166"/>
      <c r="B932" s="166"/>
      <c r="C932" s="166"/>
      <c r="D932" s="166"/>
      <c r="E932" s="166"/>
      <c r="F932" s="166"/>
      <c r="G932" s="166"/>
      <c r="H932" s="166"/>
      <c r="I932" s="166"/>
      <c r="J932" s="166"/>
      <c r="K932" s="166"/>
      <c r="L932" s="166"/>
      <c r="M932" s="166"/>
      <c r="N932" s="166"/>
      <c r="O932" s="166"/>
      <c r="P932" s="166"/>
      <c r="Q932" s="166"/>
      <c r="R932" s="166"/>
      <c r="S932" s="166"/>
      <c r="T932" s="166"/>
      <c r="U932" s="166"/>
      <c r="V932" s="166"/>
      <c r="W932" s="166"/>
      <c r="X932" s="166"/>
      <c r="Y932" s="166"/>
      <c r="Z932" s="166"/>
    </row>
    <row r="933" spans="1:26" ht="21" customHeight="1">
      <c r="A933" s="166"/>
      <c r="B933" s="166"/>
      <c r="C933" s="166"/>
      <c r="D933" s="166"/>
      <c r="E933" s="166"/>
      <c r="F933" s="166"/>
      <c r="G933" s="166"/>
      <c r="H933" s="166"/>
      <c r="I933" s="166"/>
      <c r="J933" s="166"/>
      <c r="K933" s="166"/>
      <c r="L933" s="166"/>
      <c r="M933" s="166"/>
      <c r="N933" s="166"/>
      <c r="O933" s="166"/>
      <c r="P933" s="166"/>
      <c r="Q933" s="166"/>
      <c r="R933" s="166"/>
      <c r="S933" s="166"/>
      <c r="T933" s="166"/>
      <c r="U933" s="166"/>
      <c r="V933" s="166"/>
      <c r="W933" s="166"/>
      <c r="X933" s="166"/>
      <c r="Y933" s="166"/>
      <c r="Z933" s="166"/>
    </row>
    <row r="934" spans="1:26" ht="21" customHeight="1">
      <c r="A934" s="166"/>
      <c r="B934" s="166"/>
      <c r="C934" s="166"/>
      <c r="D934" s="166"/>
      <c r="E934" s="166"/>
      <c r="F934" s="166"/>
      <c r="G934" s="166"/>
      <c r="H934" s="166"/>
      <c r="I934" s="166"/>
      <c r="J934" s="166"/>
      <c r="K934" s="166"/>
      <c r="L934" s="166"/>
      <c r="M934" s="166"/>
      <c r="N934" s="166"/>
      <c r="O934" s="166"/>
      <c r="P934" s="166"/>
      <c r="Q934" s="166"/>
      <c r="R934" s="166"/>
      <c r="S934" s="166"/>
      <c r="T934" s="166"/>
      <c r="U934" s="166"/>
      <c r="V934" s="166"/>
      <c r="W934" s="166"/>
      <c r="X934" s="166"/>
      <c r="Y934" s="166"/>
      <c r="Z934" s="166"/>
    </row>
    <row r="935" spans="1:26" ht="21" customHeight="1">
      <c r="A935" s="166"/>
      <c r="B935" s="166"/>
      <c r="C935" s="166"/>
      <c r="D935" s="166"/>
      <c r="E935" s="166"/>
      <c r="F935" s="166"/>
      <c r="G935" s="166"/>
      <c r="H935" s="166"/>
      <c r="I935" s="166"/>
      <c r="J935" s="166"/>
      <c r="K935" s="166"/>
      <c r="L935" s="166"/>
      <c r="M935" s="166"/>
      <c r="N935" s="166"/>
      <c r="O935" s="166"/>
      <c r="P935" s="166"/>
      <c r="Q935" s="166"/>
      <c r="R935" s="166"/>
      <c r="S935" s="166"/>
      <c r="T935" s="166"/>
      <c r="U935" s="166"/>
      <c r="V935" s="166"/>
      <c r="W935" s="166"/>
      <c r="X935" s="166"/>
      <c r="Y935" s="166"/>
      <c r="Z935" s="166"/>
    </row>
    <row r="936" spans="1:26" ht="21" customHeight="1">
      <c r="A936" s="166"/>
      <c r="B936" s="166"/>
      <c r="C936" s="166"/>
      <c r="D936" s="166"/>
      <c r="E936" s="166"/>
      <c r="F936" s="166"/>
      <c r="G936" s="166"/>
      <c r="H936" s="166"/>
      <c r="I936" s="166"/>
      <c r="J936" s="166"/>
      <c r="K936" s="166"/>
      <c r="L936" s="166"/>
      <c r="M936" s="166"/>
      <c r="N936" s="166"/>
      <c r="O936" s="166"/>
      <c r="P936" s="166"/>
      <c r="Q936" s="166"/>
      <c r="R936" s="166"/>
      <c r="S936" s="166"/>
      <c r="T936" s="166"/>
      <c r="U936" s="166"/>
      <c r="V936" s="166"/>
      <c r="W936" s="166"/>
      <c r="X936" s="166"/>
      <c r="Y936" s="166"/>
      <c r="Z936" s="166"/>
    </row>
    <row r="937" spans="1:26" ht="21" customHeight="1">
      <c r="A937" s="166"/>
      <c r="B937" s="166"/>
      <c r="C937" s="166"/>
      <c r="D937" s="166"/>
      <c r="E937" s="166"/>
      <c r="F937" s="166"/>
      <c r="G937" s="166"/>
      <c r="H937" s="166"/>
      <c r="I937" s="166"/>
      <c r="J937" s="166"/>
      <c r="K937" s="166"/>
      <c r="L937" s="166"/>
      <c r="M937" s="166"/>
      <c r="N937" s="166"/>
      <c r="O937" s="166"/>
      <c r="P937" s="166"/>
      <c r="Q937" s="166"/>
      <c r="R937" s="166"/>
      <c r="S937" s="166"/>
      <c r="T937" s="166"/>
      <c r="U937" s="166"/>
      <c r="V937" s="166"/>
      <c r="W937" s="166"/>
      <c r="X937" s="166"/>
      <c r="Y937" s="166"/>
      <c r="Z937" s="166"/>
    </row>
    <row r="938" spans="1:26" ht="21" customHeight="1">
      <c r="A938" s="166"/>
      <c r="B938" s="166"/>
      <c r="C938" s="166"/>
      <c r="D938" s="166"/>
      <c r="E938" s="166"/>
      <c r="F938" s="166"/>
      <c r="G938" s="166"/>
      <c r="H938" s="166"/>
      <c r="I938" s="166"/>
      <c r="J938" s="166"/>
      <c r="K938" s="166"/>
      <c r="L938" s="166"/>
      <c r="M938" s="166"/>
      <c r="N938" s="166"/>
      <c r="O938" s="166"/>
      <c r="P938" s="166"/>
      <c r="Q938" s="166"/>
      <c r="R938" s="166"/>
      <c r="S938" s="166"/>
      <c r="T938" s="166"/>
      <c r="U938" s="166"/>
      <c r="V938" s="166"/>
      <c r="W938" s="166"/>
      <c r="X938" s="166"/>
      <c r="Y938" s="166"/>
      <c r="Z938" s="166"/>
    </row>
    <row r="939" spans="1:26" ht="21" customHeight="1">
      <c r="A939" s="166"/>
      <c r="B939" s="166"/>
      <c r="C939" s="166"/>
      <c r="D939" s="166"/>
      <c r="E939" s="166"/>
      <c r="F939" s="166"/>
      <c r="G939" s="166"/>
      <c r="H939" s="166"/>
      <c r="I939" s="166"/>
      <c r="J939" s="166"/>
      <c r="K939" s="166"/>
      <c r="L939" s="166"/>
      <c r="M939" s="166"/>
      <c r="N939" s="166"/>
      <c r="O939" s="166"/>
      <c r="P939" s="166"/>
      <c r="Q939" s="166"/>
      <c r="R939" s="166"/>
      <c r="S939" s="166"/>
      <c r="T939" s="166"/>
      <c r="U939" s="166"/>
      <c r="V939" s="166"/>
      <c r="W939" s="166"/>
      <c r="X939" s="166"/>
      <c r="Y939" s="166"/>
      <c r="Z939" s="166"/>
    </row>
    <row r="940" spans="1:26" ht="21" customHeight="1">
      <c r="A940" s="166"/>
      <c r="B940" s="166"/>
      <c r="C940" s="166"/>
      <c r="D940" s="166"/>
      <c r="E940" s="166"/>
      <c r="F940" s="166"/>
      <c r="G940" s="166"/>
      <c r="H940" s="166"/>
      <c r="I940" s="166"/>
      <c r="J940" s="166"/>
      <c r="K940" s="166"/>
      <c r="L940" s="166"/>
      <c r="M940" s="166"/>
      <c r="N940" s="166"/>
      <c r="O940" s="166"/>
      <c r="P940" s="166"/>
      <c r="Q940" s="166"/>
      <c r="R940" s="166"/>
      <c r="S940" s="166"/>
      <c r="T940" s="166"/>
      <c r="U940" s="166"/>
      <c r="V940" s="166"/>
      <c r="W940" s="166"/>
      <c r="X940" s="166"/>
      <c r="Y940" s="166"/>
      <c r="Z940" s="166"/>
    </row>
    <row r="941" spans="1:26" ht="21" customHeight="1">
      <c r="A941" s="166"/>
      <c r="B941" s="166"/>
      <c r="C941" s="166"/>
      <c r="D941" s="166"/>
      <c r="E941" s="166"/>
      <c r="F941" s="166"/>
      <c r="G941" s="166"/>
      <c r="H941" s="166"/>
      <c r="I941" s="166"/>
      <c r="J941" s="166"/>
      <c r="K941" s="166"/>
      <c r="L941" s="166"/>
      <c r="M941" s="166"/>
      <c r="N941" s="166"/>
      <c r="O941" s="166"/>
      <c r="P941" s="166"/>
      <c r="Q941" s="166"/>
      <c r="R941" s="166"/>
      <c r="S941" s="166"/>
      <c r="T941" s="166"/>
      <c r="U941" s="166"/>
      <c r="V941" s="166"/>
      <c r="W941" s="166"/>
      <c r="X941" s="166"/>
      <c r="Y941" s="166"/>
      <c r="Z941" s="166"/>
    </row>
    <row r="942" spans="1:26" ht="21" customHeight="1">
      <c r="A942" s="166"/>
      <c r="B942" s="166"/>
      <c r="C942" s="166"/>
      <c r="D942" s="166"/>
      <c r="E942" s="166"/>
      <c r="F942" s="166"/>
      <c r="G942" s="166"/>
      <c r="H942" s="166"/>
      <c r="I942" s="166"/>
      <c r="J942" s="166"/>
      <c r="K942" s="166"/>
      <c r="L942" s="166"/>
      <c r="M942" s="166"/>
      <c r="N942" s="166"/>
      <c r="O942" s="166"/>
      <c r="P942" s="166"/>
      <c r="Q942" s="166"/>
      <c r="R942" s="166"/>
      <c r="S942" s="166"/>
      <c r="T942" s="166"/>
      <c r="U942" s="166"/>
      <c r="V942" s="166"/>
      <c r="W942" s="166"/>
      <c r="X942" s="166"/>
      <c r="Y942" s="166"/>
      <c r="Z942" s="166"/>
    </row>
    <row r="943" spans="1:26" ht="21" customHeight="1">
      <c r="A943" s="166"/>
      <c r="B943" s="166"/>
      <c r="C943" s="166"/>
      <c r="D943" s="166"/>
      <c r="E943" s="166"/>
      <c r="F943" s="166"/>
      <c r="G943" s="166"/>
      <c r="H943" s="166"/>
      <c r="I943" s="166"/>
      <c r="J943" s="166"/>
      <c r="K943" s="166"/>
      <c r="L943" s="166"/>
      <c r="M943" s="166"/>
      <c r="N943" s="166"/>
      <c r="O943" s="166"/>
      <c r="P943" s="166"/>
      <c r="Q943" s="166"/>
      <c r="R943" s="166"/>
      <c r="S943" s="166"/>
      <c r="T943" s="166"/>
      <c r="U943" s="166"/>
      <c r="V943" s="166"/>
      <c r="W943" s="166"/>
      <c r="X943" s="166"/>
      <c r="Y943" s="166"/>
      <c r="Z943" s="166"/>
    </row>
    <row r="944" spans="1:26" ht="21" customHeight="1">
      <c r="A944" s="166"/>
      <c r="B944" s="166"/>
      <c r="C944" s="166"/>
      <c r="D944" s="166"/>
      <c r="E944" s="166"/>
      <c r="F944" s="166"/>
      <c r="G944" s="166"/>
      <c r="H944" s="166"/>
      <c r="I944" s="166"/>
      <c r="J944" s="166"/>
      <c r="K944" s="166"/>
      <c r="L944" s="166"/>
      <c r="M944" s="166"/>
      <c r="N944" s="166"/>
      <c r="O944" s="166"/>
      <c r="P944" s="166"/>
      <c r="Q944" s="166"/>
      <c r="R944" s="166"/>
      <c r="S944" s="166"/>
      <c r="T944" s="166"/>
      <c r="U944" s="166"/>
      <c r="V944" s="166"/>
      <c r="W944" s="166"/>
      <c r="X944" s="166"/>
      <c r="Y944" s="166"/>
      <c r="Z944" s="166"/>
    </row>
    <row r="945" spans="1:26" ht="21" customHeight="1">
      <c r="A945" s="166"/>
      <c r="B945" s="166"/>
      <c r="C945" s="166"/>
      <c r="D945" s="166"/>
      <c r="E945" s="166"/>
      <c r="F945" s="166"/>
      <c r="G945" s="166"/>
      <c r="H945" s="166"/>
      <c r="I945" s="166"/>
      <c r="J945" s="166"/>
      <c r="K945" s="166"/>
      <c r="L945" s="166"/>
      <c r="M945" s="166"/>
      <c r="N945" s="166"/>
      <c r="O945" s="166"/>
      <c r="P945" s="166"/>
      <c r="Q945" s="166"/>
      <c r="R945" s="166"/>
      <c r="S945" s="166"/>
      <c r="T945" s="166"/>
      <c r="U945" s="166"/>
      <c r="V945" s="166"/>
      <c r="W945" s="166"/>
      <c r="X945" s="166"/>
      <c r="Y945" s="166"/>
      <c r="Z945" s="166"/>
    </row>
    <row r="946" spans="1:26" ht="21" customHeight="1">
      <c r="A946" s="166"/>
      <c r="B946" s="166"/>
      <c r="C946" s="166"/>
      <c r="D946" s="166"/>
      <c r="E946" s="166"/>
      <c r="F946" s="166"/>
      <c r="G946" s="166"/>
      <c r="H946" s="166"/>
      <c r="I946" s="166"/>
      <c r="J946" s="166"/>
      <c r="K946" s="166"/>
      <c r="L946" s="166"/>
      <c r="M946" s="166"/>
      <c r="N946" s="166"/>
      <c r="O946" s="166"/>
      <c r="P946" s="166"/>
      <c r="Q946" s="166"/>
      <c r="R946" s="166"/>
      <c r="S946" s="166"/>
      <c r="T946" s="166"/>
      <c r="U946" s="166"/>
      <c r="V946" s="166"/>
      <c r="W946" s="166"/>
      <c r="X946" s="166"/>
      <c r="Y946" s="166"/>
      <c r="Z946" s="166"/>
    </row>
    <row r="947" spans="1:26" ht="21" customHeight="1">
      <c r="A947" s="166"/>
      <c r="B947" s="166"/>
      <c r="C947" s="166"/>
      <c r="D947" s="166"/>
      <c r="E947" s="166"/>
      <c r="F947" s="166"/>
      <c r="G947" s="166"/>
      <c r="H947" s="166"/>
      <c r="I947" s="166"/>
      <c r="J947" s="166"/>
      <c r="K947" s="166"/>
      <c r="L947" s="166"/>
      <c r="M947" s="166"/>
      <c r="N947" s="166"/>
      <c r="O947" s="166"/>
      <c r="P947" s="166"/>
      <c r="Q947" s="166"/>
      <c r="R947" s="166"/>
      <c r="S947" s="166"/>
      <c r="T947" s="166"/>
      <c r="U947" s="166"/>
      <c r="V947" s="166"/>
      <c r="W947" s="166"/>
      <c r="X947" s="166"/>
      <c r="Y947" s="166"/>
      <c r="Z947" s="166"/>
    </row>
    <row r="948" spans="1:26" ht="21" customHeight="1">
      <c r="A948" s="166"/>
      <c r="B948" s="166"/>
      <c r="C948" s="166"/>
      <c r="D948" s="166"/>
      <c r="E948" s="166"/>
      <c r="F948" s="166"/>
      <c r="G948" s="166"/>
      <c r="H948" s="166"/>
      <c r="I948" s="166"/>
      <c r="J948" s="166"/>
      <c r="K948" s="166"/>
      <c r="L948" s="166"/>
      <c r="M948" s="166"/>
      <c r="N948" s="166"/>
      <c r="O948" s="166"/>
      <c r="P948" s="166"/>
      <c r="Q948" s="166"/>
      <c r="R948" s="166"/>
      <c r="S948" s="166"/>
      <c r="T948" s="166"/>
      <c r="U948" s="166"/>
      <c r="V948" s="166"/>
      <c r="W948" s="166"/>
      <c r="X948" s="166"/>
      <c r="Y948" s="166"/>
      <c r="Z948" s="166"/>
    </row>
    <row r="949" spans="1:26" ht="21" customHeight="1">
      <c r="A949" s="166"/>
      <c r="B949" s="166"/>
      <c r="C949" s="166"/>
      <c r="D949" s="166"/>
      <c r="E949" s="166"/>
      <c r="F949" s="166"/>
      <c r="G949" s="166"/>
      <c r="H949" s="166"/>
      <c r="I949" s="166"/>
      <c r="J949" s="166"/>
      <c r="K949" s="166"/>
      <c r="L949" s="166"/>
      <c r="M949" s="166"/>
      <c r="N949" s="166"/>
      <c r="O949" s="166"/>
      <c r="P949" s="166"/>
      <c r="Q949" s="166"/>
      <c r="R949" s="166"/>
      <c r="S949" s="166"/>
      <c r="T949" s="166"/>
      <c r="U949" s="166"/>
      <c r="V949" s="166"/>
      <c r="W949" s="166"/>
      <c r="X949" s="166"/>
      <c r="Y949" s="166"/>
      <c r="Z949" s="166"/>
    </row>
    <row r="950" spans="1:26" ht="21" customHeight="1">
      <c r="A950" s="166"/>
      <c r="B950" s="166"/>
      <c r="C950" s="166"/>
      <c r="D950" s="166"/>
      <c r="E950" s="166"/>
      <c r="F950" s="166"/>
      <c r="G950" s="166"/>
      <c r="H950" s="166"/>
      <c r="I950" s="166"/>
      <c r="J950" s="166"/>
      <c r="K950" s="166"/>
      <c r="L950" s="166"/>
      <c r="M950" s="166"/>
      <c r="N950" s="166"/>
      <c r="O950" s="166"/>
      <c r="P950" s="166"/>
      <c r="Q950" s="166"/>
      <c r="R950" s="166"/>
      <c r="S950" s="166"/>
      <c r="T950" s="166"/>
      <c r="U950" s="166"/>
      <c r="V950" s="166"/>
      <c r="W950" s="166"/>
      <c r="X950" s="166"/>
      <c r="Y950" s="166"/>
      <c r="Z950" s="166"/>
    </row>
    <row r="951" spans="1:26" ht="21" customHeight="1">
      <c r="A951" s="166"/>
      <c r="B951" s="166"/>
      <c r="C951" s="166"/>
      <c r="D951" s="166"/>
      <c r="E951" s="166"/>
      <c r="F951" s="166"/>
      <c r="G951" s="166"/>
      <c r="H951" s="166"/>
      <c r="I951" s="166"/>
      <c r="J951" s="166"/>
      <c r="K951" s="166"/>
      <c r="L951" s="166"/>
      <c r="M951" s="166"/>
      <c r="N951" s="166"/>
      <c r="O951" s="166"/>
      <c r="P951" s="166"/>
      <c r="Q951" s="166"/>
      <c r="R951" s="166"/>
      <c r="S951" s="166"/>
      <c r="T951" s="166"/>
      <c r="U951" s="166"/>
      <c r="V951" s="166"/>
      <c r="W951" s="166"/>
      <c r="X951" s="166"/>
      <c r="Y951" s="166"/>
      <c r="Z951" s="166"/>
    </row>
    <row r="952" spans="1:26" ht="21" customHeight="1">
      <c r="A952" s="166"/>
      <c r="B952" s="166"/>
      <c r="C952" s="166"/>
      <c r="D952" s="166"/>
      <c r="E952" s="166"/>
      <c r="F952" s="166"/>
      <c r="G952" s="166"/>
      <c r="H952" s="166"/>
      <c r="I952" s="166"/>
      <c r="J952" s="166"/>
      <c r="K952" s="166"/>
      <c r="L952" s="166"/>
      <c r="M952" s="166"/>
      <c r="N952" s="166"/>
      <c r="O952" s="166"/>
      <c r="P952" s="166"/>
      <c r="Q952" s="166"/>
      <c r="R952" s="166"/>
      <c r="S952" s="166"/>
      <c r="T952" s="166"/>
      <c r="U952" s="166"/>
      <c r="V952" s="166"/>
      <c r="W952" s="166"/>
      <c r="X952" s="166"/>
      <c r="Y952" s="166"/>
      <c r="Z952" s="166"/>
    </row>
    <row r="953" spans="1:26" ht="21" customHeight="1">
      <c r="A953" s="166"/>
      <c r="B953" s="166"/>
      <c r="C953" s="166"/>
      <c r="D953" s="166"/>
      <c r="E953" s="166"/>
      <c r="F953" s="166"/>
      <c r="G953" s="166"/>
      <c r="H953" s="166"/>
      <c r="I953" s="166"/>
      <c r="J953" s="166"/>
      <c r="K953" s="166"/>
      <c r="L953" s="166"/>
      <c r="M953" s="166"/>
      <c r="N953" s="166"/>
      <c r="O953" s="166"/>
      <c r="P953" s="166"/>
      <c r="Q953" s="166"/>
      <c r="R953" s="166"/>
      <c r="S953" s="166"/>
      <c r="T953" s="166"/>
      <c r="U953" s="166"/>
      <c r="V953" s="166"/>
      <c r="W953" s="166"/>
      <c r="X953" s="166"/>
      <c r="Y953" s="166"/>
      <c r="Z953" s="166"/>
    </row>
    <row r="954" spans="1:26" ht="21" customHeight="1">
      <c r="A954" s="166"/>
      <c r="B954" s="166"/>
      <c r="C954" s="166"/>
      <c r="D954" s="166"/>
      <c r="E954" s="166"/>
      <c r="F954" s="166"/>
      <c r="G954" s="166"/>
      <c r="H954" s="166"/>
      <c r="I954" s="166"/>
      <c r="J954" s="166"/>
      <c r="K954" s="166"/>
      <c r="L954" s="166"/>
      <c r="M954" s="166"/>
      <c r="N954" s="166"/>
      <c r="O954" s="166"/>
      <c r="P954" s="166"/>
      <c r="Q954" s="166"/>
      <c r="R954" s="166"/>
      <c r="S954" s="166"/>
      <c r="T954" s="166"/>
      <c r="U954" s="166"/>
      <c r="V954" s="166"/>
      <c r="W954" s="166"/>
      <c r="X954" s="166"/>
      <c r="Y954" s="166"/>
      <c r="Z954" s="166"/>
    </row>
    <row r="955" spans="1:26" ht="21" customHeight="1">
      <c r="A955" s="166"/>
      <c r="B955" s="166"/>
      <c r="C955" s="166"/>
      <c r="D955" s="166"/>
      <c r="E955" s="166"/>
      <c r="F955" s="166"/>
      <c r="G955" s="166"/>
      <c r="H955" s="166"/>
      <c r="I955" s="166"/>
      <c r="J955" s="166"/>
      <c r="K955" s="166"/>
      <c r="L955" s="166"/>
      <c r="M955" s="166"/>
      <c r="N955" s="166"/>
      <c r="O955" s="166"/>
      <c r="P955" s="166"/>
      <c r="Q955" s="166"/>
      <c r="R955" s="166"/>
      <c r="S955" s="166"/>
      <c r="T955" s="166"/>
      <c r="U955" s="166"/>
      <c r="V955" s="166"/>
      <c r="W955" s="166"/>
      <c r="X955" s="166"/>
      <c r="Y955" s="166"/>
      <c r="Z955" s="166"/>
    </row>
    <row r="956" spans="1:26" ht="21" customHeight="1">
      <c r="A956" s="166"/>
      <c r="B956" s="166"/>
      <c r="C956" s="166"/>
      <c r="D956" s="166"/>
      <c r="E956" s="166"/>
      <c r="F956" s="166"/>
      <c r="G956" s="166"/>
      <c r="H956" s="166"/>
      <c r="I956" s="166"/>
      <c r="J956" s="166"/>
      <c r="K956" s="166"/>
      <c r="L956" s="166"/>
      <c r="M956" s="166"/>
      <c r="N956" s="166"/>
      <c r="O956" s="166"/>
      <c r="P956" s="166"/>
      <c r="Q956" s="166"/>
      <c r="R956" s="166"/>
      <c r="S956" s="166"/>
      <c r="T956" s="166"/>
      <c r="U956" s="166"/>
      <c r="V956" s="166"/>
      <c r="W956" s="166"/>
      <c r="X956" s="166"/>
      <c r="Y956" s="166"/>
      <c r="Z956" s="166"/>
    </row>
    <row r="957" spans="1:26" ht="21" customHeight="1">
      <c r="A957" s="166"/>
      <c r="B957" s="166"/>
      <c r="C957" s="166"/>
      <c r="D957" s="166"/>
      <c r="E957" s="166"/>
      <c r="F957" s="166"/>
      <c r="G957" s="166"/>
      <c r="H957" s="166"/>
      <c r="I957" s="166"/>
      <c r="J957" s="166"/>
      <c r="K957" s="166"/>
      <c r="L957" s="166"/>
      <c r="M957" s="166"/>
      <c r="N957" s="166"/>
      <c r="O957" s="166"/>
      <c r="P957" s="166"/>
      <c r="Q957" s="166"/>
      <c r="R957" s="166"/>
      <c r="S957" s="166"/>
      <c r="T957" s="166"/>
      <c r="U957" s="166"/>
      <c r="V957" s="166"/>
      <c r="W957" s="166"/>
      <c r="X957" s="166"/>
      <c r="Y957" s="166"/>
      <c r="Z957" s="166"/>
    </row>
    <row r="958" spans="1:26" ht="21" customHeight="1">
      <c r="A958" s="166"/>
      <c r="B958" s="166"/>
      <c r="C958" s="166"/>
      <c r="D958" s="166"/>
      <c r="E958" s="166"/>
      <c r="F958" s="166"/>
      <c r="G958" s="166"/>
      <c r="H958" s="166"/>
      <c r="I958" s="166"/>
      <c r="J958" s="166"/>
      <c r="K958" s="166"/>
      <c r="L958" s="166"/>
      <c r="M958" s="166"/>
      <c r="N958" s="166"/>
      <c r="O958" s="166"/>
      <c r="P958" s="166"/>
      <c r="Q958" s="166"/>
      <c r="R958" s="166"/>
      <c r="S958" s="166"/>
      <c r="T958" s="166"/>
      <c r="U958" s="166"/>
      <c r="V958" s="166"/>
      <c r="W958" s="166"/>
      <c r="X958" s="166"/>
      <c r="Y958" s="166"/>
      <c r="Z958" s="166"/>
    </row>
    <row r="959" spans="1:26" ht="21" customHeight="1">
      <c r="A959" s="166"/>
      <c r="B959" s="166"/>
      <c r="C959" s="166"/>
      <c r="D959" s="166"/>
      <c r="E959" s="166"/>
      <c r="F959" s="166"/>
      <c r="G959" s="166"/>
      <c r="H959" s="166"/>
      <c r="I959" s="166"/>
      <c r="J959" s="166"/>
      <c r="K959" s="166"/>
      <c r="L959" s="166"/>
      <c r="M959" s="166"/>
      <c r="N959" s="166"/>
      <c r="O959" s="166"/>
      <c r="P959" s="166"/>
      <c r="Q959" s="166"/>
      <c r="R959" s="166"/>
      <c r="S959" s="166"/>
      <c r="T959" s="166"/>
      <c r="U959" s="166"/>
      <c r="V959" s="166"/>
      <c r="W959" s="166"/>
      <c r="X959" s="166"/>
      <c r="Y959" s="166"/>
      <c r="Z959" s="166"/>
    </row>
    <row r="960" spans="1:26" ht="21" customHeight="1">
      <c r="A960" s="166"/>
      <c r="B960" s="166"/>
      <c r="C960" s="166"/>
      <c r="D960" s="166"/>
      <c r="E960" s="166"/>
      <c r="F960" s="166"/>
      <c r="G960" s="166"/>
      <c r="H960" s="166"/>
      <c r="I960" s="166"/>
      <c r="J960" s="166"/>
      <c r="K960" s="166"/>
      <c r="L960" s="166"/>
      <c r="M960" s="166"/>
      <c r="N960" s="166"/>
      <c r="O960" s="166"/>
      <c r="P960" s="166"/>
      <c r="Q960" s="166"/>
      <c r="R960" s="166"/>
      <c r="S960" s="166"/>
      <c r="T960" s="166"/>
      <c r="U960" s="166"/>
      <c r="V960" s="166"/>
      <c r="W960" s="166"/>
      <c r="X960" s="166"/>
      <c r="Y960" s="166"/>
      <c r="Z960" s="166"/>
    </row>
    <row r="961" spans="1:26" ht="21" customHeight="1">
      <c r="A961" s="166"/>
      <c r="B961" s="166"/>
      <c r="C961" s="166"/>
      <c r="D961" s="166"/>
      <c r="E961" s="166"/>
      <c r="F961" s="166"/>
      <c r="G961" s="166"/>
      <c r="H961" s="166"/>
      <c r="I961" s="166"/>
      <c r="J961" s="166"/>
      <c r="K961" s="166"/>
      <c r="L961" s="166"/>
      <c r="M961" s="166"/>
      <c r="N961" s="166"/>
      <c r="O961" s="166"/>
      <c r="P961" s="166"/>
      <c r="Q961" s="166"/>
      <c r="R961" s="166"/>
      <c r="S961" s="166"/>
      <c r="T961" s="166"/>
      <c r="U961" s="166"/>
      <c r="V961" s="166"/>
      <c r="W961" s="166"/>
      <c r="X961" s="166"/>
      <c r="Y961" s="166"/>
      <c r="Z961" s="166"/>
    </row>
    <row r="962" spans="1:26" ht="21" customHeight="1">
      <c r="A962" s="166"/>
      <c r="B962" s="166"/>
      <c r="C962" s="166"/>
      <c r="D962" s="166"/>
      <c r="E962" s="166"/>
      <c r="F962" s="166"/>
      <c r="G962" s="166"/>
      <c r="H962" s="166"/>
      <c r="I962" s="166"/>
      <c r="J962" s="166"/>
      <c r="K962" s="166"/>
      <c r="L962" s="166"/>
      <c r="M962" s="166"/>
      <c r="N962" s="166"/>
      <c r="O962" s="166"/>
      <c r="P962" s="166"/>
      <c r="Q962" s="166"/>
      <c r="R962" s="166"/>
      <c r="S962" s="166"/>
      <c r="T962" s="166"/>
      <c r="U962" s="166"/>
      <c r="V962" s="166"/>
      <c r="W962" s="166"/>
      <c r="X962" s="166"/>
      <c r="Y962" s="166"/>
      <c r="Z962" s="166"/>
    </row>
    <row r="963" spans="1:26" ht="21" customHeight="1">
      <c r="A963" s="166"/>
      <c r="B963" s="166"/>
      <c r="C963" s="166"/>
      <c r="D963" s="166"/>
      <c r="E963" s="166"/>
      <c r="F963" s="166"/>
      <c r="G963" s="166"/>
      <c r="H963" s="166"/>
      <c r="I963" s="166"/>
      <c r="J963" s="166"/>
      <c r="K963" s="166"/>
      <c r="L963" s="166"/>
      <c r="M963" s="166"/>
      <c r="N963" s="166"/>
      <c r="O963" s="166"/>
      <c r="P963" s="166"/>
      <c r="Q963" s="166"/>
      <c r="R963" s="166"/>
      <c r="S963" s="166"/>
      <c r="T963" s="166"/>
      <c r="U963" s="166"/>
      <c r="V963" s="166"/>
      <c r="W963" s="166"/>
      <c r="X963" s="166"/>
      <c r="Y963" s="166"/>
      <c r="Z963" s="166"/>
    </row>
    <row r="964" spans="1:26" ht="21" customHeight="1">
      <c r="A964" s="166"/>
      <c r="B964" s="166"/>
      <c r="C964" s="166"/>
      <c r="D964" s="166"/>
      <c r="E964" s="166"/>
      <c r="F964" s="166"/>
      <c r="G964" s="166"/>
      <c r="H964" s="166"/>
      <c r="I964" s="166"/>
      <c r="J964" s="166"/>
      <c r="K964" s="166"/>
      <c r="L964" s="166"/>
      <c r="M964" s="166"/>
      <c r="N964" s="166"/>
      <c r="O964" s="166"/>
      <c r="P964" s="166"/>
      <c r="Q964" s="166"/>
      <c r="R964" s="166"/>
      <c r="S964" s="166"/>
      <c r="T964" s="166"/>
      <c r="U964" s="166"/>
      <c r="V964" s="166"/>
      <c r="W964" s="166"/>
      <c r="X964" s="166"/>
      <c r="Y964" s="166"/>
      <c r="Z964" s="166"/>
    </row>
    <row r="965" spans="1:26" ht="21" customHeight="1">
      <c r="A965" s="166"/>
      <c r="B965" s="166"/>
      <c r="C965" s="166"/>
      <c r="D965" s="166"/>
      <c r="E965" s="166"/>
      <c r="F965" s="166"/>
      <c r="G965" s="166"/>
      <c r="H965" s="166"/>
      <c r="I965" s="166"/>
      <c r="J965" s="166"/>
      <c r="K965" s="166"/>
      <c r="L965" s="166"/>
      <c r="M965" s="166"/>
      <c r="N965" s="166"/>
      <c r="O965" s="166"/>
      <c r="P965" s="166"/>
      <c r="Q965" s="166"/>
      <c r="R965" s="166"/>
      <c r="S965" s="166"/>
      <c r="T965" s="166"/>
      <c r="U965" s="166"/>
      <c r="V965" s="166"/>
      <c r="W965" s="166"/>
      <c r="X965" s="166"/>
      <c r="Y965" s="166"/>
      <c r="Z965" s="166"/>
    </row>
    <row r="966" spans="1:26" ht="21" customHeight="1">
      <c r="A966" s="166"/>
      <c r="B966" s="166"/>
      <c r="C966" s="166"/>
      <c r="D966" s="166"/>
      <c r="E966" s="166"/>
      <c r="F966" s="166"/>
      <c r="G966" s="166"/>
      <c r="H966" s="166"/>
      <c r="I966" s="166"/>
      <c r="J966" s="166"/>
      <c r="K966" s="166"/>
      <c r="L966" s="166"/>
      <c r="M966" s="166"/>
      <c r="N966" s="166"/>
      <c r="O966" s="166"/>
      <c r="P966" s="166"/>
      <c r="Q966" s="166"/>
      <c r="R966" s="166"/>
      <c r="S966" s="166"/>
      <c r="T966" s="166"/>
      <c r="U966" s="166"/>
      <c r="V966" s="166"/>
      <c r="W966" s="166"/>
      <c r="X966" s="166"/>
      <c r="Y966" s="166"/>
      <c r="Z966" s="166"/>
    </row>
    <row r="967" spans="1:26" ht="21" customHeight="1">
      <c r="A967" s="166"/>
      <c r="B967" s="166"/>
      <c r="C967" s="166"/>
      <c r="D967" s="166"/>
      <c r="E967" s="166"/>
      <c r="F967" s="166"/>
      <c r="G967" s="166"/>
      <c r="H967" s="166"/>
      <c r="I967" s="166"/>
      <c r="J967" s="166"/>
      <c r="K967" s="166"/>
      <c r="L967" s="166"/>
      <c r="M967" s="166"/>
      <c r="N967" s="166"/>
      <c r="O967" s="166"/>
      <c r="P967" s="166"/>
      <c r="Q967" s="166"/>
      <c r="R967" s="166"/>
      <c r="S967" s="166"/>
      <c r="T967" s="166"/>
      <c r="U967" s="166"/>
      <c r="V967" s="166"/>
      <c r="W967" s="166"/>
      <c r="X967" s="166"/>
      <c r="Y967" s="166"/>
      <c r="Z967" s="166"/>
    </row>
    <row r="968" spans="1:26" ht="21" customHeight="1">
      <c r="A968" s="166"/>
      <c r="B968" s="166"/>
      <c r="C968" s="166"/>
      <c r="D968" s="166"/>
      <c r="E968" s="166"/>
      <c r="F968" s="166"/>
      <c r="G968" s="166"/>
      <c r="H968" s="166"/>
      <c r="I968" s="166"/>
      <c r="J968" s="166"/>
      <c r="K968" s="166"/>
      <c r="L968" s="166"/>
      <c r="M968" s="166"/>
      <c r="N968" s="166"/>
      <c r="O968" s="166"/>
      <c r="P968" s="166"/>
      <c r="Q968" s="166"/>
      <c r="R968" s="166"/>
      <c r="S968" s="166"/>
      <c r="T968" s="166"/>
      <c r="U968" s="166"/>
      <c r="V968" s="166"/>
      <c r="W968" s="166"/>
      <c r="X968" s="166"/>
      <c r="Y968" s="166"/>
      <c r="Z968" s="166"/>
    </row>
    <row r="969" spans="1:26" ht="21" customHeight="1">
      <c r="A969" s="166"/>
      <c r="B969" s="166"/>
      <c r="C969" s="166"/>
      <c r="D969" s="166"/>
      <c r="E969" s="166"/>
      <c r="F969" s="166"/>
      <c r="G969" s="166"/>
      <c r="H969" s="166"/>
      <c r="I969" s="166"/>
      <c r="J969" s="166"/>
      <c r="K969" s="166"/>
      <c r="L969" s="166"/>
      <c r="M969" s="166"/>
      <c r="N969" s="166"/>
      <c r="O969" s="166"/>
      <c r="P969" s="166"/>
      <c r="Q969" s="166"/>
      <c r="R969" s="166"/>
      <c r="S969" s="166"/>
      <c r="T969" s="166"/>
      <c r="U969" s="166"/>
      <c r="V969" s="166"/>
      <c r="W969" s="166"/>
      <c r="X969" s="166"/>
      <c r="Y969" s="166"/>
      <c r="Z969" s="166"/>
    </row>
    <row r="970" spans="1:26" ht="21" customHeight="1">
      <c r="A970" s="166"/>
      <c r="B970" s="166"/>
      <c r="C970" s="166"/>
      <c r="D970" s="166"/>
      <c r="E970" s="166"/>
      <c r="F970" s="166"/>
      <c r="G970" s="166"/>
      <c r="H970" s="166"/>
      <c r="I970" s="166"/>
      <c r="J970" s="166"/>
      <c r="K970" s="166"/>
      <c r="L970" s="166"/>
      <c r="M970" s="166"/>
      <c r="N970" s="166"/>
      <c r="O970" s="166"/>
      <c r="P970" s="166"/>
      <c r="Q970" s="166"/>
      <c r="R970" s="166"/>
      <c r="S970" s="166"/>
      <c r="T970" s="166"/>
      <c r="U970" s="166"/>
      <c r="V970" s="166"/>
      <c r="W970" s="166"/>
      <c r="X970" s="166"/>
      <c r="Y970" s="166"/>
      <c r="Z970" s="166"/>
    </row>
    <row r="971" spans="1:26" ht="21" customHeight="1">
      <c r="A971" s="166"/>
      <c r="B971" s="166"/>
      <c r="C971" s="166"/>
      <c r="D971" s="166"/>
      <c r="E971" s="166"/>
      <c r="F971" s="166"/>
      <c r="G971" s="166"/>
      <c r="H971" s="166"/>
      <c r="I971" s="166"/>
      <c r="J971" s="166"/>
      <c r="K971" s="166"/>
      <c r="L971" s="166"/>
      <c r="M971" s="166"/>
      <c r="N971" s="166"/>
      <c r="O971" s="166"/>
      <c r="P971" s="166"/>
      <c r="Q971" s="166"/>
      <c r="R971" s="166"/>
      <c r="S971" s="166"/>
      <c r="T971" s="166"/>
      <c r="U971" s="166"/>
      <c r="V971" s="166"/>
      <c r="W971" s="166"/>
      <c r="X971" s="166"/>
      <c r="Y971" s="166"/>
      <c r="Z971" s="166"/>
    </row>
    <row r="972" spans="1:26" ht="21" customHeight="1">
      <c r="A972" s="166"/>
      <c r="B972" s="166"/>
      <c r="C972" s="166"/>
      <c r="D972" s="166"/>
      <c r="E972" s="166"/>
      <c r="F972" s="166"/>
      <c r="G972" s="166"/>
      <c r="H972" s="166"/>
      <c r="I972" s="166"/>
      <c r="J972" s="166"/>
      <c r="K972" s="166"/>
      <c r="L972" s="166"/>
      <c r="M972" s="166"/>
      <c r="N972" s="166"/>
      <c r="O972" s="166"/>
      <c r="P972" s="166"/>
      <c r="Q972" s="166"/>
      <c r="R972" s="166"/>
      <c r="S972" s="166"/>
      <c r="T972" s="166"/>
      <c r="U972" s="166"/>
      <c r="V972" s="166"/>
      <c r="W972" s="166"/>
      <c r="X972" s="166"/>
      <c r="Y972" s="166"/>
      <c r="Z972" s="166"/>
    </row>
    <row r="973" spans="1:26" ht="21" customHeight="1">
      <c r="A973" s="166"/>
      <c r="B973" s="166"/>
      <c r="C973" s="166"/>
      <c r="D973" s="166"/>
      <c r="E973" s="166"/>
      <c r="F973" s="166"/>
      <c r="G973" s="166"/>
      <c r="H973" s="166"/>
      <c r="I973" s="166"/>
      <c r="J973" s="166"/>
      <c r="K973" s="166"/>
      <c r="L973" s="166"/>
      <c r="M973" s="166"/>
      <c r="N973" s="166"/>
      <c r="O973" s="166"/>
      <c r="P973" s="166"/>
      <c r="Q973" s="166"/>
      <c r="R973" s="166"/>
      <c r="S973" s="166"/>
      <c r="T973" s="166"/>
      <c r="U973" s="166"/>
      <c r="V973" s="166"/>
      <c r="W973" s="166"/>
      <c r="X973" s="166"/>
      <c r="Y973" s="166"/>
      <c r="Z973" s="166"/>
    </row>
    <row r="974" spans="1:26" ht="21" customHeight="1">
      <c r="A974" s="166"/>
      <c r="B974" s="166"/>
      <c r="C974" s="166"/>
      <c r="D974" s="166"/>
      <c r="E974" s="166"/>
      <c r="F974" s="166"/>
      <c r="G974" s="166"/>
      <c r="H974" s="166"/>
      <c r="I974" s="166"/>
      <c r="J974" s="166"/>
      <c r="K974" s="166"/>
      <c r="L974" s="166"/>
      <c r="M974" s="166"/>
      <c r="N974" s="166"/>
      <c r="O974" s="166"/>
      <c r="P974" s="166"/>
      <c r="Q974" s="166"/>
      <c r="R974" s="166"/>
      <c r="S974" s="166"/>
      <c r="T974" s="166"/>
      <c r="U974" s="166"/>
      <c r="V974" s="166"/>
      <c r="W974" s="166"/>
      <c r="X974" s="166"/>
      <c r="Y974" s="166"/>
      <c r="Z974" s="166"/>
    </row>
    <row r="975" spans="1:26" ht="21" customHeight="1">
      <c r="A975" s="166"/>
      <c r="B975" s="166"/>
      <c r="C975" s="166"/>
      <c r="D975" s="166"/>
      <c r="E975" s="166"/>
      <c r="F975" s="166"/>
      <c r="G975" s="166"/>
      <c r="H975" s="166"/>
      <c r="I975" s="166"/>
      <c r="J975" s="166"/>
      <c r="K975" s="166"/>
      <c r="L975" s="166"/>
      <c r="M975" s="166"/>
      <c r="N975" s="166"/>
      <c r="O975" s="166"/>
      <c r="P975" s="166"/>
      <c r="Q975" s="166"/>
      <c r="R975" s="166"/>
      <c r="S975" s="166"/>
      <c r="T975" s="166"/>
      <c r="U975" s="166"/>
      <c r="V975" s="166"/>
      <c r="W975" s="166"/>
      <c r="X975" s="166"/>
      <c r="Y975" s="166"/>
      <c r="Z975" s="166"/>
    </row>
    <row r="976" spans="1:26" ht="21" customHeight="1">
      <c r="A976" s="166"/>
      <c r="B976" s="166"/>
      <c r="C976" s="166"/>
      <c r="D976" s="166"/>
      <c r="E976" s="166"/>
      <c r="F976" s="166"/>
      <c r="G976" s="166"/>
      <c r="H976" s="166"/>
      <c r="I976" s="166"/>
      <c r="J976" s="166"/>
      <c r="K976" s="166"/>
      <c r="L976" s="166"/>
      <c r="M976" s="166"/>
      <c r="N976" s="166"/>
      <c r="O976" s="166"/>
      <c r="P976" s="166"/>
      <c r="Q976" s="166"/>
      <c r="R976" s="166"/>
      <c r="S976" s="166"/>
      <c r="T976" s="166"/>
      <c r="U976" s="166"/>
      <c r="V976" s="166"/>
      <c r="W976" s="166"/>
      <c r="X976" s="166"/>
      <c r="Y976" s="166"/>
      <c r="Z976" s="166"/>
    </row>
    <row r="977" spans="1:26" ht="21" customHeight="1">
      <c r="A977" s="166"/>
      <c r="B977" s="166"/>
      <c r="C977" s="166"/>
      <c r="D977" s="166"/>
      <c r="E977" s="166"/>
      <c r="F977" s="166"/>
      <c r="G977" s="166"/>
      <c r="H977" s="166"/>
      <c r="I977" s="166"/>
      <c r="J977" s="166"/>
      <c r="K977" s="166"/>
      <c r="L977" s="166"/>
      <c r="M977" s="166"/>
      <c r="N977" s="166"/>
      <c r="O977" s="166"/>
      <c r="P977" s="166"/>
      <c r="Q977" s="166"/>
      <c r="R977" s="166"/>
      <c r="S977" s="166"/>
      <c r="T977" s="166"/>
      <c r="U977" s="166"/>
      <c r="V977" s="166"/>
      <c r="W977" s="166"/>
      <c r="X977" s="166"/>
      <c r="Y977" s="166"/>
      <c r="Z977" s="166"/>
    </row>
    <row r="978" spans="1:26" ht="21" customHeight="1">
      <c r="A978" s="166"/>
      <c r="B978" s="166"/>
      <c r="C978" s="166"/>
      <c r="D978" s="166"/>
      <c r="E978" s="166"/>
      <c r="F978" s="166"/>
      <c r="G978" s="166"/>
      <c r="H978" s="166"/>
      <c r="I978" s="166"/>
      <c r="J978" s="166"/>
      <c r="K978" s="166"/>
      <c r="L978" s="166"/>
      <c r="M978" s="166"/>
      <c r="N978" s="166"/>
      <c r="O978" s="166"/>
      <c r="P978" s="166"/>
      <c r="Q978" s="166"/>
      <c r="R978" s="166"/>
      <c r="S978" s="166"/>
      <c r="T978" s="166"/>
      <c r="U978" s="166"/>
      <c r="V978" s="166"/>
      <c r="W978" s="166"/>
      <c r="X978" s="166"/>
      <c r="Y978" s="166"/>
      <c r="Z978" s="166"/>
    </row>
    <row r="979" spans="1:26" ht="21" customHeight="1">
      <c r="A979" s="166"/>
      <c r="B979" s="166"/>
      <c r="C979" s="166"/>
      <c r="D979" s="166"/>
      <c r="E979" s="166"/>
      <c r="F979" s="166"/>
      <c r="G979" s="166"/>
      <c r="H979" s="166"/>
      <c r="I979" s="166"/>
      <c r="J979" s="166"/>
      <c r="K979" s="166"/>
      <c r="L979" s="166"/>
      <c r="M979" s="166"/>
      <c r="N979" s="166"/>
      <c r="O979" s="166"/>
      <c r="P979" s="166"/>
      <c r="Q979" s="166"/>
      <c r="R979" s="166"/>
      <c r="S979" s="166"/>
      <c r="T979" s="166"/>
      <c r="U979" s="166"/>
      <c r="V979" s="166"/>
      <c r="W979" s="166"/>
      <c r="X979" s="166"/>
      <c r="Y979" s="166"/>
      <c r="Z979" s="166"/>
    </row>
    <row r="980" spans="1:26" ht="21" customHeight="1">
      <c r="A980" s="166"/>
      <c r="B980" s="166"/>
      <c r="C980" s="166"/>
      <c r="D980" s="166"/>
      <c r="E980" s="166"/>
      <c r="F980" s="166"/>
      <c r="G980" s="166"/>
      <c r="H980" s="166"/>
      <c r="I980" s="166"/>
      <c r="J980" s="166"/>
      <c r="K980" s="166"/>
      <c r="L980" s="166"/>
      <c r="M980" s="166"/>
      <c r="N980" s="166"/>
      <c r="O980" s="166"/>
      <c r="P980" s="166"/>
      <c r="Q980" s="166"/>
      <c r="R980" s="166"/>
      <c r="S980" s="166"/>
      <c r="T980" s="166"/>
      <c r="U980" s="166"/>
      <c r="V980" s="166"/>
      <c r="W980" s="166"/>
      <c r="X980" s="166"/>
      <c r="Y980" s="166"/>
      <c r="Z980" s="166"/>
    </row>
    <row r="981" spans="1:26" ht="21" customHeight="1">
      <c r="A981" s="166"/>
      <c r="B981" s="166"/>
      <c r="C981" s="166"/>
      <c r="D981" s="166"/>
      <c r="E981" s="166"/>
      <c r="F981" s="166"/>
      <c r="G981" s="166"/>
      <c r="H981" s="166"/>
      <c r="I981" s="166"/>
      <c r="J981" s="166"/>
      <c r="K981" s="166"/>
      <c r="L981" s="166"/>
      <c r="M981" s="166"/>
      <c r="N981" s="166"/>
      <c r="O981" s="166"/>
      <c r="P981" s="166"/>
      <c r="Q981" s="166"/>
      <c r="R981" s="166"/>
      <c r="S981" s="166"/>
      <c r="T981" s="166"/>
      <c r="U981" s="166"/>
      <c r="V981" s="166"/>
      <c r="W981" s="166"/>
      <c r="X981" s="166"/>
      <c r="Y981" s="166"/>
      <c r="Z981" s="166"/>
    </row>
    <row r="982" spans="1:26" ht="21" customHeight="1">
      <c r="A982" s="166"/>
      <c r="B982" s="166"/>
      <c r="C982" s="166"/>
      <c r="D982" s="166"/>
      <c r="E982" s="166"/>
      <c r="F982" s="166"/>
      <c r="G982" s="166"/>
      <c r="H982" s="166"/>
      <c r="I982" s="166"/>
      <c r="J982" s="166"/>
      <c r="K982" s="166"/>
      <c r="L982" s="166"/>
      <c r="M982" s="166"/>
      <c r="N982" s="166"/>
      <c r="O982" s="166"/>
      <c r="P982" s="166"/>
      <c r="Q982" s="166"/>
      <c r="R982" s="166"/>
      <c r="S982" s="166"/>
      <c r="T982" s="166"/>
      <c r="U982" s="166"/>
      <c r="V982" s="166"/>
      <c r="W982" s="166"/>
      <c r="X982" s="166"/>
      <c r="Y982" s="166"/>
      <c r="Z982" s="166"/>
    </row>
    <row r="983" spans="1:26" ht="21" customHeight="1">
      <c r="A983" s="166"/>
      <c r="B983" s="166"/>
      <c r="C983" s="166"/>
      <c r="D983" s="166"/>
      <c r="E983" s="166"/>
      <c r="F983" s="166"/>
      <c r="G983" s="166"/>
      <c r="H983" s="166"/>
      <c r="I983" s="166"/>
      <c r="J983" s="166"/>
      <c r="K983" s="166"/>
      <c r="L983" s="166"/>
      <c r="M983" s="166"/>
      <c r="N983" s="166"/>
      <c r="O983" s="166"/>
      <c r="P983" s="166"/>
      <c r="Q983" s="166"/>
      <c r="R983" s="166"/>
      <c r="S983" s="166"/>
      <c r="T983" s="166"/>
      <c r="U983" s="166"/>
      <c r="V983" s="166"/>
      <c r="W983" s="166"/>
      <c r="X983" s="166"/>
      <c r="Y983" s="166"/>
      <c r="Z983" s="166"/>
    </row>
    <row r="984" spans="1:26" ht="21" customHeight="1">
      <c r="A984" s="166"/>
      <c r="B984" s="166"/>
      <c r="C984" s="166"/>
      <c r="D984" s="166"/>
      <c r="E984" s="166"/>
      <c r="F984" s="166"/>
      <c r="G984" s="166"/>
      <c r="H984" s="166"/>
      <c r="I984" s="166"/>
      <c r="J984" s="166"/>
      <c r="K984" s="166"/>
      <c r="L984" s="166"/>
      <c r="M984" s="166"/>
      <c r="N984" s="166"/>
      <c r="O984" s="166"/>
      <c r="P984" s="166"/>
      <c r="Q984" s="166"/>
      <c r="R984" s="166"/>
      <c r="S984" s="166"/>
      <c r="T984" s="166"/>
      <c r="U984" s="166"/>
      <c r="V984" s="166"/>
      <c r="W984" s="166"/>
      <c r="X984" s="166"/>
      <c r="Y984" s="166"/>
      <c r="Z984" s="166"/>
    </row>
    <row r="985" spans="1:26" ht="21" customHeight="1">
      <c r="A985" s="166"/>
      <c r="B985" s="166"/>
      <c r="C985" s="166"/>
      <c r="D985" s="166"/>
      <c r="E985" s="166"/>
      <c r="F985" s="166"/>
      <c r="G985" s="166"/>
      <c r="H985" s="166"/>
      <c r="I985" s="166"/>
      <c r="J985" s="166"/>
      <c r="K985" s="166"/>
      <c r="L985" s="166"/>
      <c r="M985" s="166"/>
      <c r="N985" s="166"/>
      <c r="O985" s="166"/>
      <c r="P985" s="166"/>
      <c r="Q985" s="166"/>
      <c r="R985" s="166"/>
      <c r="S985" s="166"/>
      <c r="T985" s="166"/>
      <c r="U985" s="166"/>
      <c r="V985" s="166"/>
      <c r="W985" s="166"/>
      <c r="X985" s="166"/>
      <c r="Y985" s="166"/>
      <c r="Z985" s="166"/>
    </row>
    <row r="986" spans="1:26" ht="21" customHeight="1">
      <c r="A986" s="166"/>
      <c r="B986" s="166"/>
      <c r="C986" s="166"/>
      <c r="D986" s="166"/>
      <c r="E986" s="166"/>
      <c r="F986" s="166"/>
      <c r="G986" s="166"/>
      <c r="H986" s="166"/>
      <c r="I986" s="166"/>
      <c r="J986" s="166"/>
      <c r="K986" s="166"/>
      <c r="L986" s="166"/>
      <c r="M986" s="166"/>
      <c r="N986" s="166"/>
      <c r="O986" s="166"/>
      <c r="P986" s="166"/>
      <c r="Q986" s="166"/>
      <c r="R986" s="166"/>
      <c r="S986" s="166"/>
      <c r="T986" s="166"/>
      <c r="U986" s="166"/>
      <c r="V986" s="166"/>
      <c r="W986" s="166"/>
      <c r="X986" s="166"/>
      <c r="Y986" s="166"/>
      <c r="Z986" s="166"/>
    </row>
    <row r="987" spans="1:26" ht="21" customHeight="1">
      <c r="A987" s="166"/>
      <c r="B987" s="166"/>
      <c r="C987" s="166"/>
      <c r="D987" s="166"/>
      <c r="E987" s="166"/>
      <c r="F987" s="166"/>
      <c r="G987" s="166"/>
      <c r="H987" s="166"/>
      <c r="I987" s="166"/>
      <c r="J987" s="166"/>
      <c r="K987" s="166"/>
      <c r="L987" s="166"/>
      <c r="M987" s="166"/>
      <c r="N987" s="166"/>
      <c r="O987" s="166"/>
      <c r="P987" s="166"/>
      <c r="Q987" s="166"/>
      <c r="R987" s="166"/>
      <c r="S987" s="166"/>
      <c r="T987" s="166"/>
      <c r="U987" s="166"/>
      <c r="V987" s="166"/>
      <c r="W987" s="166"/>
      <c r="X987" s="166"/>
      <c r="Y987" s="166"/>
      <c r="Z987" s="166"/>
    </row>
    <row r="988" spans="1:26" ht="21" customHeight="1">
      <c r="A988" s="166"/>
      <c r="B988" s="166"/>
      <c r="C988" s="166"/>
      <c r="D988" s="166"/>
      <c r="E988" s="166"/>
      <c r="F988" s="166"/>
      <c r="G988" s="166"/>
      <c r="H988" s="166"/>
      <c r="I988" s="166"/>
      <c r="J988" s="166"/>
      <c r="K988" s="166"/>
      <c r="L988" s="166"/>
      <c r="M988" s="166"/>
      <c r="N988" s="166"/>
      <c r="O988" s="166"/>
      <c r="P988" s="166"/>
      <c r="Q988" s="166"/>
      <c r="R988" s="166"/>
      <c r="S988" s="166"/>
      <c r="T988" s="166"/>
      <c r="U988" s="166"/>
      <c r="V988" s="166"/>
      <c r="W988" s="166"/>
      <c r="X988" s="166"/>
      <c r="Y988" s="166"/>
      <c r="Z988" s="166"/>
    </row>
    <row r="989" spans="1:26" ht="21" customHeight="1">
      <c r="A989" s="166"/>
      <c r="B989" s="166"/>
      <c r="C989" s="166"/>
      <c r="D989" s="166"/>
      <c r="E989" s="166"/>
      <c r="F989" s="166"/>
      <c r="G989" s="166"/>
      <c r="H989" s="166"/>
      <c r="I989" s="166"/>
      <c r="J989" s="166"/>
      <c r="K989" s="166"/>
      <c r="L989" s="166"/>
      <c r="M989" s="166"/>
      <c r="N989" s="166"/>
      <c r="O989" s="166"/>
      <c r="P989" s="166"/>
      <c r="Q989" s="166"/>
      <c r="R989" s="166"/>
      <c r="S989" s="166"/>
      <c r="T989" s="166"/>
      <c r="U989" s="166"/>
      <c r="V989" s="166"/>
      <c r="W989" s="166"/>
      <c r="X989" s="166"/>
      <c r="Y989" s="166"/>
      <c r="Z989" s="166"/>
    </row>
    <row r="990" spans="1:26" ht="21" customHeight="1">
      <c r="A990" s="166"/>
      <c r="B990" s="166"/>
      <c r="C990" s="166"/>
      <c r="D990" s="166"/>
      <c r="E990" s="166"/>
      <c r="F990" s="166"/>
      <c r="G990" s="166"/>
      <c r="H990" s="166"/>
      <c r="I990" s="166"/>
      <c r="J990" s="166"/>
      <c r="K990" s="166"/>
      <c r="L990" s="166"/>
      <c r="M990" s="166"/>
      <c r="N990" s="166"/>
      <c r="O990" s="166"/>
      <c r="P990" s="166"/>
      <c r="Q990" s="166"/>
      <c r="R990" s="166"/>
      <c r="S990" s="166"/>
      <c r="T990" s="166"/>
      <c r="U990" s="166"/>
      <c r="V990" s="166"/>
      <c r="W990" s="166"/>
      <c r="X990" s="166"/>
      <c r="Y990" s="166"/>
      <c r="Z990" s="166"/>
    </row>
    <row r="991" spans="1:26" ht="21" customHeight="1">
      <c r="A991" s="166"/>
      <c r="B991" s="166"/>
      <c r="C991" s="166"/>
      <c r="D991" s="166"/>
      <c r="E991" s="166"/>
      <c r="F991" s="166"/>
      <c r="G991" s="166"/>
      <c r="H991" s="166"/>
      <c r="I991" s="166"/>
      <c r="J991" s="166"/>
      <c r="K991" s="166"/>
      <c r="L991" s="166"/>
      <c r="M991" s="166"/>
      <c r="N991" s="166"/>
      <c r="O991" s="166"/>
      <c r="P991" s="166"/>
      <c r="Q991" s="166"/>
      <c r="R991" s="166"/>
      <c r="S991" s="166"/>
      <c r="T991" s="166"/>
      <c r="U991" s="166"/>
      <c r="V991" s="166"/>
      <c r="W991" s="166"/>
      <c r="X991" s="166"/>
      <c r="Y991" s="166"/>
      <c r="Z991" s="166"/>
    </row>
    <row r="992" spans="1:26" ht="21" customHeight="1">
      <c r="A992" s="166"/>
      <c r="B992" s="166"/>
      <c r="C992" s="166"/>
      <c r="D992" s="166"/>
      <c r="E992" s="166"/>
      <c r="F992" s="166"/>
      <c r="G992" s="166"/>
      <c r="H992" s="166"/>
      <c r="I992" s="166"/>
      <c r="J992" s="166"/>
      <c r="K992" s="166"/>
      <c r="L992" s="166"/>
      <c r="M992" s="166"/>
      <c r="N992" s="166"/>
      <c r="O992" s="166"/>
      <c r="P992" s="166"/>
      <c r="Q992" s="166"/>
      <c r="R992" s="166"/>
      <c r="S992" s="166"/>
      <c r="T992" s="166"/>
      <c r="U992" s="166"/>
      <c r="V992" s="166"/>
      <c r="W992" s="166"/>
      <c r="X992" s="166"/>
      <c r="Y992" s="166"/>
      <c r="Z992" s="166"/>
    </row>
    <row r="993" spans="1:26" ht="21" customHeight="1">
      <c r="A993" s="166"/>
      <c r="B993" s="166"/>
      <c r="C993" s="166"/>
      <c r="D993" s="166"/>
      <c r="E993" s="166"/>
      <c r="F993" s="166"/>
      <c r="G993" s="166"/>
      <c r="H993" s="166"/>
      <c r="I993" s="166"/>
      <c r="J993" s="166"/>
      <c r="K993" s="166"/>
      <c r="L993" s="166"/>
      <c r="M993" s="166"/>
      <c r="N993" s="166"/>
      <c r="O993" s="166"/>
      <c r="P993" s="166"/>
      <c r="Q993" s="166"/>
      <c r="R993" s="166"/>
      <c r="S993" s="166"/>
      <c r="T993" s="166"/>
      <c r="U993" s="166"/>
      <c r="V993" s="166"/>
      <c r="W993" s="166"/>
      <c r="X993" s="166"/>
      <c r="Y993" s="166"/>
      <c r="Z993" s="166"/>
    </row>
    <row r="994" spans="1:26" ht="21" customHeight="1">
      <c r="A994" s="166"/>
      <c r="B994" s="166"/>
      <c r="C994" s="166"/>
      <c r="D994" s="166"/>
      <c r="E994" s="166"/>
      <c r="F994" s="166"/>
      <c r="G994" s="166"/>
      <c r="H994" s="166"/>
      <c r="I994" s="166"/>
      <c r="J994" s="166"/>
      <c r="K994" s="166"/>
      <c r="L994" s="166"/>
      <c r="M994" s="166"/>
      <c r="N994" s="166"/>
      <c r="O994" s="166"/>
      <c r="P994" s="166"/>
      <c r="Q994" s="166"/>
      <c r="R994" s="166"/>
      <c r="S994" s="166"/>
      <c r="T994" s="166"/>
      <c r="U994" s="166"/>
      <c r="V994" s="166"/>
      <c r="W994" s="166"/>
      <c r="X994" s="166"/>
      <c r="Y994" s="166"/>
      <c r="Z994" s="166"/>
    </row>
    <row r="995" spans="1:26" ht="21" customHeight="1">
      <c r="A995" s="166"/>
      <c r="B995" s="166"/>
      <c r="C995" s="166"/>
      <c r="D995" s="166"/>
      <c r="E995" s="166"/>
      <c r="F995" s="166"/>
      <c r="G995" s="166"/>
      <c r="H995" s="166"/>
      <c r="I995" s="166"/>
      <c r="J995" s="166"/>
      <c r="K995" s="166"/>
      <c r="L995" s="166"/>
      <c r="M995" s="166"/>
      <c r="N995" s="166"/>
      <c r="O995" s="166"/>
      <c r="P995" s="166"/>
      <c r="Q995" s="166"/>
      <c r="R995" s="166"/>
      <c r="S995" s="166"/>
      <c r="T995" s="166"/>
      <c r="U995" s="166"/>
      <c r="V995" s="166"/>
      <c r="W995" s="166"/>
      <c r="X995" s="166"/>
      <c r="Y995" s="166"/>
      <c r="Z995" s="166"/>
    </row>
    <row r="996" spans="1:26" ht="21" customHeight="1">
      <c r="A996" s="166"/>
      <c r="B996" s="166"/>
      <c r="C996" s="166"/>
      <c r="D996" s="166"/>
      <c r="E996" s="166"/>
      <c r="F996" s="166"/>
      <c r="G996" s="166"/>
      <c r="H996" s="166"/>
      <c r="I996" s="166"/>
      <c r="J996" s="166"/>
      <c r="K996" s="166"/>
      <c r="L996" s="166"/>
      <c r="M996" s="166"/>
      <c r="N996" s="166"/>
      <c r="O996" s="166"/>
      <c r="P996" s="166"/>
      <c r="Q996" s="166"/>
      <c r="R996" s="166"/>
      <c r="S996" s="166"/>
      <c r="T996" s="166"/>
      <c r="U996" s="166"/>
      <c r="V996" s="166"/>
      <c r="W996" s="166"/>
      <c r="X996" s="166"/>
      <c r="Y996" s="166"/>
      <c r="Z996" s="166"/>
    </row>
    <row r="997" spans="1:26" ht="21" customHeight="1">
      <c r="A997" s="166"/>
      <c r="B997" s="166"/>
      <c r="C997" s="166"/>
      <c r="D997" s="166"/>
      <c r="E997" s="166"/>
      <c r="F997" s="166"/>
      <c r="G997" s="166"/>
      <c r="H997" s="166"/>
      <c r="I997" s="166"/>
      <c r="J997" s="166"/>
      <c r="K997" s="166"/>
      <c r="L997" s="166"/>
      <c r="M997" s="166"/>
      <c r="N997" s="166"/>
      <c r="O997" s="166"/>
      <c r="P997" s="166"/>
      <c r="Q997" s="166"/>
      <c r="R997" s="166"/>
      <c r="S997" s="166"/>
      <c r="T997" s="166"/>
      <c r="U997" s="166"/>
      <c r="V997" s="166"/>
      <c r="W997" s="166"/>
      <c r="X997" s="166"/>
      <c r="Y997" s="166"/>
      <c r="Z997" s="166"/>
    </row>
    <row r="998" spans="1:26" ht="21" customHeight="1">
      <c r="A998" s="166"/>
      <c r="B998" s="166"/>
      <c r="C998" s="166"/>
      <c r="D998" s="166"/>
      <c r="E998" s="166"/>
      <c r="F998" s="166"/>
      <c r="G998" s="166"/>
      <c r="H998" s="166"/>
      <c r="I998" s="166"/>
      <c r="J998" s="166"/>
      <c r="K998" s="166"/>
      <c r="L998" s="166"/>
      <c r="M998" s="166"/>
      <c r="N998" s="166"/>
      <c r="O998" s="166"/>
      <c r="P998" s="166"/>
      <c r="Q998" s="166"/>
      <c r="R998" s="166"/>
      <c r="S998" s="166"/>
      <c r="T998" s="166"/>
      <c r="U998" s="166"/>
      <c r="V998" s="166"/>
      <c r="W998" s="166"/>
      <c r="X998" s="166"/>
      <c r="Y998" s="166"/>
      <c r="Z998" s="166"/>
    </row>
  </sheetData>
  <mergeCells count="17">
    <mergeCell ref="B20:E20"/>
    <mergeCell ref="E26:M26"/>
    <mergeCell ref="F27:K27"/>
    <mergeCell ref="F28:K28"/>
    <mergeCell ref="Q12:S12"/>
    <mergeCell ref="F21:I21"/>
    <mergeCell ref="B21:E21"/>
    <mergeCell ref="P4:V4"/>
    <mergeCell ref="F6:I6"/>
    <mergeCell ref="Q6:V6"/>
    <mergeCell ref="Q7:V7"/>
    <mergeCell ref="Q9:S9"/>
    <mergeCell ref="Q10:R10"/>
    <mergeCell ref="B13:D14"/>
    <mergeCell ref="E13:E14"/>
    <mergeCell ref="F13:M13"/>
    <mergeCell ref="Q11:S11"/>
  </mergeCells>
  <dataValidations count="1">
    <dataValidation type="list" showInputMessage="1" showErrorMessage="1" prompt="คลิกเลือกระดับชั้น/ห้อง" sqref="Q9" xr:uid="{78AEC71A-8172-4559-B08E-1731744E633F}">
      <formula1>ระดับชั้น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ignoredErrors>
    <ignoredError sqref="D6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D421027-4CF9-43EF-AC73-9D960DEE4255}">
          <x14:formula1>
            <xm:f>OFFSET(list!H2,0,0,COUNTIF(list!H:H,"*")-1,1)</xm:f>
          </x14:formula1>
          <xm:sqref>Q11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Z1000"/>
  <sheetViews>
    <sheetView showGridLines="0" topLeftCell="A19" workbookViewId="0">
      <selection activeCell="L36" sqref="L36"/>
    </sheetView>
  </sheetViews>
  <sheetFormatPr defaultColWidth="12.625" defaultRowHeight="15" customHeight="1"/>
  <cols>
    <col min="1" max="1" width="3.625" style="186" customWidth="1"/>
    <col min="2" max="2" width="7.375" style="186" customWidth="1"/>
    <col min="3" max="3" width="20.875" style="186" customWidth="1"/>
    <col min="4" max="18" width="3.875" style="186" customWidth="1"/>
    <col min="19" max="26" width="20.375" style="186" customWidth="1"/>
    <col min="27" max="16384" width="12.625" style="186"/>
  </cols>
  <sheetData>
    <row r="1" spans="1:26" ht="19.5" customHeight="1">
      <c r="A1" s="120"/>
      <c r="B1" s="283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120"/>
      <c r="S1" s="79"/>
      <c r="T1" s="79"/>
      <c r="U1" s="79"/>
      <c r="V1" s="79"/>
      <c r="W1" s="79"/>
      <c r="X1" s="79"/>
      <c r="Y1" s="79"/>
      <c r="Z1" s="79"/>
    </row>
    <row r="2" spans="1:26" ht="19.5" customHeight="1">
      <c r="A2" s="120"/>
      <c r="B2" s="120"/>
      <c r="C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1/7 ปีการศึกษา 2567         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120"/>
      <c r="S2" s="79"/>
      <c r="T2" s="79"/>
      <c r="U2" s="79"/>
      <c r="V2" s="79"/>
      <c r="W2" s="79"/>
      <c r="X2" s="79"/>
      <c r="Y2" s="79"/>
      <c r="Z2" s="79"/>
    </row>
    <row r="3" spans="1:26" ht="7.5" customHeigh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spans="1:26" ht="22.5" customHeight="1">
      <c r="A4" s="187"/>
      <c r="B4" s="188"/>
      <c r="C4" s="188"/>
      <c r="D4" s="285"/>
      <c r="E4" s="284"/>
      <c r="F4" s="284"/>
      <c r="G4" s="284"/>
      <c r="H4" s="284"/>
      <c r="I4" s="285"/>
      <c r="J4" s="284"/>
      <c r="K4" s="284"/>
      <c r="L4" s="284"/>
      <c r="M4" s="284"/>
      <c r="N4" s="285"/>
      <c r="O4" s="284"/>
      <c r="P4" s="284"/>
      <c r="Q4" s="284"/>
      <c r="R4" s="284"/>
      <c r="S4" s="79"/>
      <c r="T4" s="79"/>
      <c r="U4" s="79"/>
      <c r="V4" s="79"/>
      <c r="W4" s="79"/>
      <c r="X4" s="79"/>
      <c r="Y4" s="79"/>
      <c r="Z4" s="79"/>
    </row>
    <row r="5" spans="1:26" ht="60" customHeight="1">
      <c r="A5" s="189" t="s">
        <v>2</v>
      </c>
      <c r="B5" s="190" t="str">
        <f>สรุปผลสมรรถนะ!C4</f>
        <v>เลขประจำตัวนักเรียน</v>
      </c>
      <c r="C5" s="191" t="s">
        <v>31</v>
      </c>
      <c r="D5" s="192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77"/>
      <c r="T5" s="77"/>
      <c r="U5" s="77"/>
      <c r="V5" s="77"/>
      <c r="W5" s="77"/>
      <c r="X5" s="77"/>
      <c r="Y5" s="77"/>
      <c r="Z5" s="77"/>
    </row>
    <row r="6" spans="1:26" ht="15.75" customHeight="1">
      <c r="A6" s="127">
        <v>1</v>
      </c>
      <c r="B6" s="239">
        <v>20242</v>
      </c>
      <c r="C6" s="232" t="s">
        <v>456</v>
      </c>
      <c r="D6" s="196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8"/>
      <c r="T6" s="198"/>
      <c r="U6" s="198"/>
      <c r="V6" s="198"/>
      <c r="W6" s="198"/>
      <c r="X6" s="198"/>
      <c r="Y6" s="198"/>
      <c r="Z6" s="198"/>
    </row>
    <row r="7" spans="1:26" ht="15.75" customHeight="1">
      <c r="A7" s="127">
        <v>2</v>
      </c>
      <c r="B7" s="239">
        <v>20243</v>
      </c>
      <c r="C7" s="232" t="s">
        <v>457</v>
      </c>
      <c r="D7" s="196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8"/>
      <c r="T7" s="198"/>
      <c r="U7" s="198"/>
      <c r="V7" s="198"/>
      <c r="W7" s="198"/>
      <c r="X7" s="198"/>
      <c r="Y7" s="198"/>
      <c r="Z7" s="198"/>
    </row>
    <row r="8" spans="1:26" ht="15.75" customHeight="1">
      <c r="A8" s="127">
        <v>3</v>
      </c>
      <c r="B8" s="239">
        <v>20244</v>
      </c>
      <c r="C8" s="232" t="s">
        <v>458</v>
      </c>
      <c r="D8" s="196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8"/>
      <c r="T8" s="198"/>
      <c r="U8" s="198"/>
      <c r="V8" s="198"/>
      <c r="W8" s="198"/>
      <c r="X8" s="198"/>
      <c r="Y8" s="198"/>
      <c r="Z8" s="198"/>
    </row>
    <row r="9" spans="1:26" ht="15.75" customHeight="1">
      <c r="A9" s="127">
        <v>4</v>
      </c>
      <c r="B9" s="239">
        <v>20245</v>
      </c>
      <c r="C9" s="232" t="s">
        <v>459</v>
      </c>
      <c r="D9" s="196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8"/>
      <c r="T9" s="198"/>
      <c r="U9" s="198"/>
      <c r="V9" s="198"/>
      <c r="W9" s="198"/>
      <c r="X9" s="198"/>
      <c r="Y9" s="198"/>
      <c r="Z9" s="198"/>
    </row>
    <row r="10" spans="1:26" ht="15.75" customHeight="1">
      <c r="A10" s="127">
        <v>5</v>
      </c>
      <c r="B10" s="239">
        <v>20247</v>
      </c>
      <c r="C10" s="232" t="s">
        <v>460</v>
      </c>
      <c r="D10" s="196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8"/>
      <c r="T10" s="198"/>
      <c r="U10" s="198"/>
      <c r="V10" s="198"/>
      <c r="W10" s="198"/>
      <c r="X10" s="198"/>
      <c r="Y10" s="198"/>
      <c r="Z10" s="198"/>
    </row>
    <row r="11" spans="1:26" ht="15.75" customHeight="1">
      <c r="A11" s="127">
        <v>6</v>
      </c>
      <c r="B11" s="239">
        <v>20248</v>
      </c>
      <c r="C11" s="232" t="s">
        <v>461</v>
      </c>
      <c r="D11" s="196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8"/>
      <c r="T11" s="198"/>
      <c r="U11" s="198"/>
      <c r="V11" s="198"/>
      <c r="W11" s="198"/>
      <c r="X11" s="198"/>
      <c r="Y11" s="198"/>
      <c r="Z11" s="198"/>
    </row>
    <row r="12" spans="1:26" ht="15.75" customHeight="1">
      <c r="A12" s="127">
        <v>7</v>
      </c>
      <c r="B12" s="239">
        <v>20249</v>
      </c>
      <c r="C12" s="232" t="s">
        <v>462</v>
      </c>
      <c r="D12" s="196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8"/>
      <c r="T12" s="198"/>
      <c r="U12" s="198"/>
      <c r="V12" s="198"/>
      <c r="W12" s="198"/>
      <c r="X12" s="198"/>
      <c r="Y12" s="198"/>
      <c r="Z12" s="198"/>
    </row>
    <row r="13" spans="1:26" ht="15.75" customHeight="1">
      <c r="A13" s="127">
        <v>8</v>
      </c>
      <c r="B13" s="239">
        <v>20250</v>
      </c>
      <c r="C13" s="232" t="s">
        <v>463</v>
      </c>
      <c r="D13" s="196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8"/>
      <c r="T13" s="198"/>
      <c r="U13" s="198"/>
      <c r="V13" s="198"/>
      <c r="W13" s="198"/>
      <c r="X13" s="198"/>
      <c r="Y13" s="198"/>
      <c r="Z13" s="198"/>
    </row>
    <row r="14" spans="1:26" ht="15.75" customHeight="1">
      <c r="A14" s="127">
        <v>9</v>
      </c>
      <c r="B14" s="239">
        <v>20251</v>
      </c>
      <c r="C14" s="232" t="s">
        <v>464</v>
      </c>
      <c r="D14" s="196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8"/>
      <c r="T14" s="198"/>
      <c r="U14" s="198"/>
      <c r="V14" s="198"/>
      <c r="W14" s="198"/>
      <c r="X14" s="198"/>
      <c r="Y14" s="198"/>
      <c r="Z14" s="198"/>
    </row>
    <row r="15" spans="1:26" ht="15.75" customHeight="1">
      <c r="A15" s="127">
        <v>10</v>
      </c>
      <c r="B15" s="239">
        <v>20252</v>
      </c>
      <c r="C15" s="232" t="s">
        <v>465</v>
      </c>
      <c r="D15" s="196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8"/>
      <c r="T15" s="198"/>
      <c r="U15" s="198"/>
      <c r="V15" s="198"/>
      <c r="W15" s="198"/>
      <c r="X15" s="198"/>
      <c r="Y15" s="198"/>
      <c r="Z15" s="198"/>
    </row>
    <row r="16" spans="1:26" ht="15.75" customHeight="1">
      <c r="A16" s="127">
        <v>11</v>
      </c>
      <c r="B16" s="239">
        <v>20253</v>
      </c>
      <c r="C16" s="232" t="s">
        <v>466</v>
      </c>
      <c r="D16" s="196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8"/>
      <c r="T16" s="198"/>
      <c r="U16" s="198"/>
      <c r="V16" s="198"/>
      <c r="W16" s="198"/>
      <c r="X16" s="198"/>
      <c r="Y16" s="198"/>
      <c r="Z16" s="198"/>
    </row>
    <row r="17" spans="1:26" ht="15.75" customHeight="1">
      <c r="A17" s="127">
        <v>12</v>
      </c>
      <c r="B17" s="239">
        <v>20256</v>
      </c>
      <c r="C17" s="232" t="s">
        <v>467</v>
      </c>
      <c r="D17" s="196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8"/>
      <c r="T17" s="198"/>
      <c r="U17" s="198"/>
      <c r="V17" s="198"/>
      <c r="W17" s="198"/>
      <c r="X17" s="198"/>
      <c r="Y17" s="198"/>
      <c r="Z17" s="198"/>
    </row>
    <row r="18" spans="1:26" ht="15.75" customHeight="1">
      <c r="A18" s="127">
        <v>13</v>
      </c>
      <c r="B18" s="239">
        <v>20257</v>
      </c>
      <c r="C18" s="232" t="s">
        <v>468</v>
      </c>
      <c r="D18" s="196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8"/>
      <c r="T18" s="198"/>
      <c r="U18" s="198"/>
      <c r="V18" s="198"/>
      <c r="W18" s="198"/>
      <c r="X18" s="198"/>
      <c r="Y18" s="198"/>
      <c r="Z18" s="198"/>
    </row>
    <row r="19" spans="1:26" ht="15.75" customHeight="1">
      <c r="A19" s="127">
        <v>14</v>
      </c>
      <c r="B19" s="239">
        <v>20258</v>
      </c>
      <c r="C19" s="232" t="s">
        <v>469</v>
      </c>
      <c r="D19" s="196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8"/>
      <c r="T19" s="198"/>
      <c r="U19" s="198"/>
      <c r="V19" s="198"/>
      <c r="W19" s="198"/>
      <c r="X19" s="198"/>
      <c r="Y19" s="198"/>
      <c r="Z19" s="198"/>
    </row>
    <row r="20" spans="1:26" ht="15.75" customHeight="1">
      <c r="A20" s="127">
        <v>15</v>
      </c>
      <c r="B20" s="239">
        <v>20259</v>
      </c>
      <c r="C20" s="232" t="s">
        <v>470</v>
      </c>
      <c r="D20" s="196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8"/>
      <c r="T20" s="198"/>
      <c r="U20" s="198"/>
      <c r="V20" s="198"/>
      <c r="W20" s="198"/>
      <c r="X20" s="198"/>
      <c r="Y20" s="198"/>
      <c r="Z20" s="198"/>
    </row>
    <row r="21" spans="1:26" ht="15.75" customHeight="1">
      <c r="A21" s="127">
        <v>16</v>
      </c>
      <c r="B21" s="239">
        <v>20261</v>
      </c>
      <c r="C21" s="232" t="s">
        <v>471</v>
      </c>
      <c r="D21" s="196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8"/>
      <c r="T21" s="198"/>
      <c r="U21" s="198"/>
      <c r="V21" s="198"/>
      <c r="W21" s="198"/>
      <c r="X21" s="198"/>
      <c r="Y21" s="198"/>
      <c r="Z21" s="198"/>
    </row>
    <row r="22" spans="1:26" ht="15.75" customHeight="1">
      <c r="A22" s="127">
        <v>17</v>
      </c>
      <c r="B22" s="239">
        <v>20262</v>
      </c>
      <c r="C22" s="232" t="s">
        <v>472</v>
      </c>
      <c r="D22" s="196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8"/>
      <c r="T22" s="198"/>
      <c r="U22" s="198"/>
      <c r="V22" s="198"/>
      <c r="W22" s="198"/>
      <c r="X22" s="198"/>
      <c r="Y22" s="198"/>
      <c r="Z22" s="198"/>
    </row>
    <row r="23" spans="1:26" ht="15.75" customHeight="1">
      <c r="A23" s="127">
        <v>18</v>
      </c>
      <c r="B23" s="239">
        <v>20263</v>
      </c>
      <c r="C23" s="232" t="s">
        <v>473</v>
      </c>
      <c r="D23" s="196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8"/>
      <c r="T23" s="198"/>
      <c r="U23" s="198"/>
      <c r="V23" s="198"/>
      <c r="W23" s="198"/>
      <c r="X23" s="198"/>
      <c r="Y23" s="198"/>
      <c r="Z23" s="198"/>
    </row>
    <row r="24" spans="1:26" ht="15.75" customHeight="1">
      <c r="A24" s="127">
        <v>19</v>
      </c>
      <c r="B24" s="239">
        <v>20264</v>
      </c>
      <c r="C24" s="232" t="s">
        <v>474</v>
      </c>
      <c r="D24" s="196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8"/>
      <c r="T24" s="198"/>
      <c r="U24" s="198"/>
      <c r="V24" s="198"/>
      <c r="W24" s="198"/>
      <c r="X24" s="198"/>
      <c r="Y24" s="198"/>
      <c r="Z24" s="198"/>
    </row>
    <row r="25" spans="1:26" ht="15.75" customHeight="1">
      <c r="A25" s="127">
        <v>20</v>
      </c>
      <c r="B25" s="239">
        <v>20265</v>
      </c>
      <c r="C25" s="232" t="s">
        <v>475</v>
      </c>
      <c r="D25" s="196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8"/>
      <c r="T25" s="198"/>
      <c r="U25" s="198"/>
      <c r="V25" s="198"/>
      <c r="W25" s="198"/>
      <c r="X25" s="198"/>
      <c r="Y25" s="198"/>
      <c r="Z25" s="198"/>
    </row>
    <row r="26" spans="1:26" ht="15.75" customHeight="1">
      <c r="A26" s="127">
        <v>21</v>
      </c>
      <c r="B26" s="239">
        <v>20267</v>
      </c>
      <c r="C26" s="232" t="s">
        <v>476</v>
      </c>
      <c r="D26" s="196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8"/>
      <c r="T26" s="198"/>
      <c r="U26" s="198"/>
      <c r="V26" s="198"/>
      <c r="W26" s="198"/>
      <c r="X26" s="198"/>
      <c r="Y26" s="198"/>
      <c r="Z26" s="198"/>
    </row>
    <row r="27" spans="1:26" ht="15.75" customHeight="1">
      <c r="A27" s="127">
        <v>22</v>
      </c>
      <c r="B27" s="239">
        <v>20268</v>
      </c>
      <c r="C27" s="232" t="s">
        <v>477</v>
      </c>
      <c r="D27" s="196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8"/>
      <c r="T27" s="198"/>
      <c r="U27" s="198"/>
      <c r="V27" s="198"/>
      <c r="W27" s="198"/>
      <c r="X27" s="198"/>
      <c r="Y27" s="198"/>
      <c r="Z27" s="198"/>
    </row>
    <row r="28" spans="1:26" ht="15.75" customHeight="1">
      <c r="A28" s="127">
        <v>23</v>
      </c>
      <c r="B28" s="239">
        <v>20269</v>
      </c>
      <c r="C28" s="232" t="s">
        <v>478</v>
      </c>
      <c r="D28" s="196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8"/>
      <c r="T28" s="198"/>
      <c r="U28" s="198"/>
      <c r="V28" s="198"/>
      <c r="W28" s="198"/>
      <c r="X28" s="198"/>
      <c r="Y28" s="198"/>
      <c r="Z28" s="198"/>
    </row>
    <row r="29" spans="1:26" ht="15.75" customHeight="1">
      <c r="A29" s="127">
        <v>24</v>
      </c>
      <c r="B29" s="239">
        <v>20271</v>
      </c>
      <c r="C29" s="232" t="s">
        <v>479</v>
      </c>
      <c r="D29" s="196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8"/>
      <c r="T29" s="198"/>
      <c r="U29" s="198"/>
      <c r="V29" s="198"/>
      <c r="W29" s="198"/>
      <c r="X29" s="198"/>
      <c r="Y29" s="198"/>
      <c r="Z29" s="198"/>
    </row>
    <row r="30" spans="1:26" ht="15.75" customHeight="1">
      <c r="A30" s="127">
        <v>25</v>
      </c>
      <c r="B30" s="239">
        <v>20272</v>
      </c>
      <c r="C30" s="232" t="s">
        <v>480</v>
      </c>
      <c r="D30" s="196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8"/>
      <c r="T30" s="198"/>
      <c r="U30" s="198"/>
      <c r="V30" s="198"/>
      <c r="W30" s="198"/>
      <c r="X30" s="198"/>
      <c r="Y30" s="198"/>
      <c r="Z30" s="198"/>
    </row>
    <row r="31" spans="1:26" ht="15.75" customHeight="1">
      <c r="A31" s="127">
        <v>26</v>
      </c>
      <c r="B31" s="239">
        <v>20273</v>
      </c>
      <c r="C31" s="232" t="s">
        <v>481</v>
      </c>
      <c r="D31" s="196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8"/>
      <c r="T31" s="198"/>
      <c r="U31" s="198"/>
      <c r="V31" s="198"/>
      <c r="W31" s="198"/>
      <c r="X31" s="198"/>
      <c r="Y31" s="198"/>
      <c r="Z31" s="198"/>
    </row>
    <row r="32" spans="1:26" ht="15.75" customHeight="1">
      <c r="A32" s="127">
        <v>27</v>
      </c>
      <c r="B32" s="239">
        <v>20275</v>
      </c>
      <c r="C32" s="232" t="s">
        <v>482</v>
      </c>
      <c r="D32" s="196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8"/>
      <c r="T32" s="198"/>
      <c r="U32" s="198"/>
      <c r="V32" s="198"/>
      <c r="W32" s="198"/>
      <c r="X32" s="198"/>
      <c r="Y32" s="198"/>
      <c r="Z32" s="198"/>
    </row>
    <row r="33" spans="1:26" ht="15.75" customHeight="1">
      <c r="A33" s="127">
        <v>28</v>
      </c>
      <c r="B33" s="239">
        <v>20276</v>
      </c>
      <c r="C33" s="232" t="s">
        <v>483</v>
      </c>
      <c r="D33" s="196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8"/>
      <c r="T33" s="198"/>
      <c r="U33" s="198"/>
      <c r="V33" s="198"/>
      <c r="W33" s="198"/>
      <c r="X33" s="198"/>
      <c r="Y33" s="198"/>
      <c r="Z33" s="198"/>
    </row>
    <row r="34" spans="1:26" ht="15.75" customHeight="1">
      <c r="A34" s="127">
        <v>29</v>
      </c>
      <c r="B34" s="239">
        <v>20277</v>
      </c>
      <c r="C34" s="232" t="s">
        <v>484</v>
      </c>
      <c r="D34" s="196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8"/>
      <c r="T34" s="198"/>
      <c r="U34" s="198"/>
      <c r="V34" s="198"/>
      <c r="W34" s="198"/>
      <c r="X34" s="198"/>
      <c r="Y34" s="198"/>
      <c r="Z34" s="198"/>
    </row>
    <row r="35" spans="1:26" ht="15.75" customHeight="1">
      <c r="A35" s="127">
        <v>30</v>
      </c>
      <c r="B35" s="239">
        <v>20278</v>
      </c>
      <c r="C35" s="232" t="s">
        <v>485</v>
      </c>
      <c r="D35" s="196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8"/>
      <c r="T35" s="198"/>
      <c r="U35" s="198"/>
      <c r="V35" s="198"/>
      <c r="W35" s="198"/>
      <c r="X35" s="198"/>
      <c r="Y35" s="198"/>
      <c r="Z35" s="198"/>
    </row>
    <row r="36" spans="1:26" ht="15.75" customHeight="1">
      <c r="A36" s="127">
        <v>31</v>
      </c>
      <c r="B36" s="239">
        <v>20432</v>
      </c>
      <c r="C36" s="232" t="s">
        <v>486</v>
      </c>
      <c r="D36" s="196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8"/>
      <c r="T36" s="198"/>
      <c r="U36" s="198"/>
      <c r="V36" s="198"/>
      <c r="W36" s="198"/>
      <c r="X36" s="198"/>
      <c r="Y36" s="198"/>
      <c r="Z36" s="198"/>
    </row>
    <row r="37" spans="1:26" ht="15.75" customHeight="1">
      <c r="A37" s="127">
        <v>32</v>
      </c>
      <c r="B37" s="239">
        <v>20491</v>
      </c>
      <c r="C37" s="232" t="s">
        <v>487</v>
      </c>
      <c r="D37" s="196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8"/>
      <c r="T37" s="198"/>
      <c r="U37" s="198"/>
      <c r="V37" s="198"/>
      <c r="W37" s="198"/>
      <c r="X37" s="198"/>
      <c r="Y37" s="198"/>
      <c r="Z37" s="198"/>
    </row>
    <row r="38" spans="1:26" ht="15.75" customHeight="1">
      <c r="A38" s="127">
        <v>33</v>
      </c>
      <c r="B38" s="239">
        <v>20501</v>
      </c>
      <c r="C38" s="232" t="s">
        <v>488</v>
      </c>
      <c r="D38" s="196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8"/>
      <c r="T38" s="198"/>
      <c r="U38" s="198"/>
      <c r="V38" s="198"/>
      <c r="W38" s="198"/>
      <c r="X38" s="198"/>
      <c r="Y38" s="198"/>
      <c r="Z38" s="198"/>
    </row>
    <row r="39" spans="1:26" ht="15.75" customHeight="1">
      <c r="A39" s="127">
        <v>34</v>
      </c>
      <c r="B39" s="239"/>
      <c r="C39" s="232"/>
      <c r="D39" s="196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8"/>
      <c r="T39" s="198"/>
      <c r="U39" s="198"/>
      <c r="V39" s="198"/>
      <c r="W39" s="198"/>
      <c r="X39" s="198"/>
      <c r="Y39" s="198"/>
      <c r="Z39" s="198"/>
    </row>
    <row r="40" spans="1:26" ht="15.75" customHeight="1">
      <c r="A40" s="127">
        <v>35</v>
      </c>
      <c r="B40" s="239"/>
      <c r="C40" s="232"/>
      <c r="D40" s="196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8"/>
      <c r="T40" s="198"/>
      <c r="U40" s="198"/>
      <c r="V40" s="198"/>
      <c r="W40" s="198"/>
      <c r="X40" s="198"/>
      <c r="Y40" s="198"/>
      <c r="Z40" s="198"/>
    </row>
    <row r="41" spans="1:26" ht="15.75" customHeight="1">
      <c r="A41" s="127">
        <v>36</v>
      </c>
      <c r="B41" s="230"/>
      <c r="C41" s="240"/>
      <c r="D41" s="196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8"/>
      <c r="T41" s="198"/>
      <c r="U41" s="198"/>
      <c r="V41" s="198"/>
      <c r="W41" s="198"/>
      <c r="X41" s="198"/>
      <c r="Y41" s="198"/>
      <c r="Z41" s="198"/>
    </row>
    <row r="42" spans="1:26" ht="15.75" customHeight="1">
      <c r="A42" s="127">
        <v>37</v>
      </c>
      <c r="B42" s="230"/>
      <c r="C42" s="231"/>
      <c r="D42" s="196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8"/>
      <c r="T42" s="198"/>
      <c r="U42" s="198"/>
      <c r="V42" s="198"/>
      <c r="W42" s="198"/>
      <c r="X42" s="198"/>
      <c r="Y42" s="198"/>
      <c r="Z42" s="198"/>
    </row>
    <row r="43" spans="1:26" ht="15.75" customHeight="1">
      <c r="A43" s="127">
        <v>38</v>
      </c>
      <c r="B43" s="242"/>
      <c r="C43" s="241"/>
      <c r="D43" s="196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9"/>
      <c r="T43" s="199"/>
      <c r="U43" s="199"/>
      <c r="V43" s="199"/>
      <c r="W43" s="199"/>
      <c r="X43" s="199"/>
      <c r="Y43" s="199"/>
      <c r="Z43" s="199"/>
    </row>
    <row r="44" spans="1:26" ht="15.75" customHeight="1">
      <c r="A44" s="127">
        <v>39</v>
      </c>
      <c r="B44" s="242"/>
      <c r="C44" s="243"/>
      <c r="D44" s="196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9"/>
      <c r="T44" s="199"/>
      <c r="U44" s="199"/>
      <c r="V44" s="199"/>
      <c r="W44" s="199"/>
      <c r="X44" s="199"/>
      <c r="Y44" s="199"/>
      <c r="Z44" s="199"/>
    </row>
    <row r="45" spans="1:26" ht="15.75" customHeight="1">
      <c r="A45" s="127">
        <v>40</v>
      </c>
      <c r="B45" s="242"/>
      <c r="C45" s="241"/>
      <c r="D45" s="196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9"/>
      <c r="T45" s="199"/>
      <c r="U45" s="199"/>
      <c r="V45" s="199"/>
      <c r="W45" s="199"/>
      <c r="X45" s="199"/>
      <c r="Y45" s="199"/>
      <c r="Z45" s="199"/>
    </row>
    <row r="46" spans="1:26" ht="15.75" customHeight="1">
      <c r="A46" s="127">
        <v>41</v>
      </c>
      <c r="B46" s="242"/>
      <c r="C46" s="241"/>
      <c r="D46" s="196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9"/>
      <c r="T46" s="199"/>
      <c r="U46" s="199"/>
      <c r="V46" s="199"/>
      <c r="W46" s="199"/>
      <c r="X46" s="199"/>
      <c r="Y46" s="199"/>
      <c r="Z46" s="199"/>
    </row>
    <row r="47" spans="1:26" ht="15.75" customHeight="1">
      <c r="A47" s="127">
        <v>42</v>
      </c>
      <c r="B47" s="194"/>
      <c r="C47" s="195"/>
      <c r="D47" s="196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9"/>
      <c r="T47" s="199"/>
      <c r="U47" s="199"/>
      <c r="V47" s="199"/>
      <c r="W47" s="199"/>
      <c r="X47" s="199"/>
      <c r="Y47" s="199"/>
      <c r="Z47" s="199"/>
    </row>
    <row r="48" spans="1:26" ht="15.75" customHeight="1">
      <c r="A48" s="127">
        <v>43</v>
      </c>
      <c r="B48" s="194"/>
      <c r="C48" s="195"/>
      <c r="D48" s="196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9"/>
      <c r="T48" s="199"/>
      <c r="U48" s="199"/>
      <c r="V48" s="199"/>
      <c r="W48" s="199"/>
      <c r="X48" s="199"/>
      <c r="Y48" s="199"/>
      <c r="Z48" s="199"/>
    </row>
    <row r="49" spans="1:26" ht="15.75" customHeight="1">
      <c r="A49" s="127">
        <v>44</v>
      </c>
      <c r="B49" s="194"/>
      <c r="C49" s="195"/>
      <c r="D49" s="196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9"/>
      <c r="T49" s="199"/>
      <c r="U49" s="199"/>
      <c r="V49" s="199"/>
      <c r="W49" s="199"/>
      <c r="X49" s="199"/>
      <c r="Y49" s="199"/>
      <c r="Z49" s="199"/>
    </row>
    <row r="50" spans="1:26" ht="15.75" customHeight="1">
      <c r="A50" s="127">
        <v>45</v>
      </c>
      <c r="B50" s="194"/>
      <c r="C50" s="195"/>
      <c r="D50" s="196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9"/>
      <c r="T50" s="199"/>
      <c r="U50" s="199"/>
      <c r="V50" s="199"/>
      <c r="W50" s="199"/>
      <c r="X50" s="199"/>
      <c r="Y50" s="199"/>
      <c r="Z50" s="199"/>
    </row>
    <row r="51" spans="1:26" ht="15.75" customHeight="1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199"/>
      <c r="T51" s="199"/>
      <c r="U51" s="199"/>
      <c r="V51" s="199"/>
      <c r="W51" s="199"/>
      <c r="X51" s="199"/>
      <c r="Y51" s="199"/>
      <c r="Z51" s="199"/>
    </row>
    <row r="52" spans="1:26" ht="22.5" customHeight="1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</row>
    <row r="53" spans="1:26" ht="22.5" customHeight="1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</row>
    <row r="54" spans="1:26" ht="22.5" customHeight="1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</row>
    <row r="55" spans="1:26" ht="22.5" customHeight="1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</row>
    <row r="56" spans="1:26" ht="22.5" customHeight="1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</row>
    <row r="57" spans="1:26" ht="22.5" customHeight="1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</row>
    <row r="58" spans="1:26" ht="22.5" customHeight="1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</row>
    <row r="59" spans="1:26" ht="22.5" customHeight="1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</row>
    <row r="60" spans="1:26" ht="22.5" customHeight="1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</row>
    <row r="61" spans="1:26" ht="22.5" customHeight="1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</row>
    <row r="62" spans="1:26" ht="22.5" customHeight="1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</row>
    <row r="63" spans="1:26" ht="22.5" customHeight="1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</row>
    <row r="64" spans="1:26" ht="22.5" customHeight="1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</row>
    <row r="65" spans="1:26" ht="22.5" customHeight="1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</row>
    <row r="66" spans="1:26" ht="22.5" customHeight="1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</row>
    <row r="67" spans="1:26" ht="22.5" customHeight="1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 spans="1:26" ht="22.5" customHeight="1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 spans="1:26" ht="22.5" customHeight="1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</row>
    <row r="70" spans="1:26" ht="22.5" customHeight="1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</row>
    <row r="71" spans="1:26" ht="22.5" customHeight="1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</row>
    <row r="72" spans="1:26" ht="22.5" customHeight="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</row>
    <row r="73" spans="1:26" ht="22.5" customHeight="1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</row>
    <row r="74" spans="1:26" ht="22.5" customHeight="1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</row>
    <row r="75" spans="1:26" ht="22.5" customHeight="1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</row>
    <row r="76" spans="1:26" ht="22.5" customHeight="1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</row>
    <row r="77" spans="1:26" ht="22.5" customHeight="1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</row>
    <row r="78" spans="1:26" ht="22.5" customHeight="1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</row>
    <row r="79" spans="1:26" ht="22.5" customHeight="1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</row>
    <row r="80" spans="1:26" ht="22.5" customHeight="1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</row>
    <row r="81" spans="1:26" ht="22.5" customHeight="1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</row>
    <row r="82" spans="1:26" ht="22.5" customHeight="1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</row>
    <row r="83" spans="1:26" ht="22.5" customHeight="1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</row>
    <row r="84" spans="1:26" ht="22.5" customHeight="1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</row>
    <row r="85" spans="1:26" ht="22.5" customHeight="1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</row>
    <row r="86" spans="1:26" ht="22.5" customHeight="1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</row>
    <row r="87" spans="1:26" ht="22.5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</row>
    <row r="88" spans="1:26" ht="22.5" customHeight="1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</row>
    <row r="89" spans="1:26" ht="22.5" customHeight="1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</row>
    <row r="90" spans="1:26" ht="22.5" customHeight="1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</row>
    <row r="91" spans="1:26" ht="22.5" customHeight="1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</row>
    <row r="92" spans="1:26" ht="22.5" customHeight="1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</row>
    <row r="93" spans="1:26" ht="22.5" customHeight="1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</row>
    <row r="94" spans="1:26" ht="22.5" customHeight="1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</row>
    <row r="95" spans="1:26" ht="22.5" customHeight="1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</row>
    <row r="96" spans="1:26" ht="22.5" customHeight="1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</row>
    <row r="97" spans="1:26" ht="22.5" customHeight="1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</row>
    <row r="98" spans="1:26" ht="22.5" customHeight="1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</row>
    <row r="99" spans="1:26" ht="22.5" customHeight="1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</row>
    <row r="100" spans="1:26" ht="22.5" customHeight="1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</row>
    <row r="101" spans="1:26" ht="22.5" customHeight="1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</row>
    <row r="102" spans="1:26" ht="22.5" customHeight="1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</row>
    <row r="103" spans="1:26" ht="22.5" customHeight="1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</row>
    <row r="104" spans="1:26" ht="22.5" customHeight="1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</row>
    <row r="105" spans="1:26" ht="22.5" customHeight="1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</row>
    <row r="106" spans="1:26" ht="22.5" customHeight="1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</row>
    <row r="107" spans="1:26" ht="22.5" customHeight="1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</row>
    <row r="108" spans="1:26" ht="22.5" customHeight="1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</row>
    <row r="109" spans="1:26" ht="22.5" customHeight="1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</row>
    <row r="110" spans="1:26" ht="22.5" customHeight="1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</row>
    <row r="111" spans="1:26" ht="22.5" customHeight="1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</row>
    <row r="112" spans="1:26" ht="22.5" customHeight="1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</row>
    <row r="113" spans="1:26" ht="22.5" customHeight="1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</row>
    <row r="114" spans="1:26" ht="22.5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</row>
    <row r="115" spans="1:26" ht="22.5" customHeight="1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</row>
    <row r="116" spans="1:26" ht="22.5" customHeight="1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</row>
    <row r="117" spans="1:26" ht="22.5" customHeight="1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</row>
    <row r="118" spans="1:26" ht="22.5" customHeight="1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</row>
    <row r="119" spans="1:26" ht="22.5" customHeight="1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</row>
    <row r="120" spans="1:26" ht="22.5" customHeight="1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</row>
    <row r="121" spans="1:26" ht="22.5" customHeight="1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</row>
    <row r="122" spans="1:26" ht="22.5" customHeight="1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</row>
    <row r="123" spans="1:26" ht="22.5" customHeight="1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</row>
    <row r="124" spans="1:26" ht="22.5" customHeight="1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</row>
    <row r="125" spans="1:26" ht="22.5" customHeight="1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</row>
    <row r="126" spans="1:26" ht="22.5" customHeight="1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</row>
    <row r="127" spans="1:26" ht="22.5" customHeigh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</row>
    <row r="128" spans="1:26" ht="22.5" customHeight="1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</row>
    <row r="129" spans="1:26" ht="22.5" customHeight="1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</row>
    <row r="130" spans="1:26" ht="22.5" customHeight="1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</row>
    <row r="131" spans="1:26" ht="22.5" customHeight="1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</row>
    <row r="132" spans="1:26" ht="22.5" customHeight="1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</row>
    <row r="133" spans="1:26" ht="22.5" customHeight="1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</row>
    <row r="134" spans="1:26" ht="22.5" customHeight="1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</row>
    <row r="135" spans="1:26" ht="22.5" customHeight="1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</row>
    <row r="136" spans="1:26" ht="22.5" customHeight="1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</row>
    <row r="137" spans="1:26" ht="22.5" customHeight="1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</row>
    <row r="138" spans="1:26" ht="22.5" customHeight="1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</row>
    <row r="139" spans="1:26" ht="22.5" customHeight="1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</row>
    <row r="140" spans="1:26" ht="22.5" customHeight="1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</row>
    <row r="141" spans="1:26" ht="22.5" customHeight="1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</row>
    <row r="142" spans="1:26" ht="22.5" customHeight="1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</row>
    <row r="143" spans="1:26" ht="22.5" customHeight="1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</row>
    <row r="144" spans="1:26" ht="22.5" customHeight="1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</row>
    <row r="145" spans="1:26" ht="22.5" customHeight="1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</row>
    <row r="146" spans="1:26" ht="22.5" customHeight="1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</row>
    <row r="147" spans="1:26" ht="22.5" customHeight="1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</row>
    <row r="148" spans="1:26" ht="22.5" customHeight="1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</row>
    <row r="149" spans="1:26" ht="22.5" customHeight="1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</row>
    <row r="150" spans="1:26" ht="22.5" customHeight="1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</row>
    <row r="151" spans="1:26" ht="22.5" customHeight="1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</row>
    <row r="152" spans="1:26" ht="22.5" customHeight="1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</row>
    <row r="153" spans="1:26" ht="22.5" customHeight="1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</row>
    <row r="154" spans="1:26" ht="22.5" customHeight="1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</row>
    <row r="155" spans="1:26" ht="22.5" customHeight="1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</row>
    <row r="156" spans="1:26" ht="22.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</row>
    <row r="157" spans="1:26" ht="22.5" customHeight="1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</row>
    <row r="158" spans="1:26" ht="22.5" customHeight="1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</row>
    <row r="159" spans="1:26" ht="22.5" customHeight="1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</row>
    <row r="160" spans="1:26" ht="22.5" customHeight="1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</row>
    <row r="161" spans="1:26" ht="22.5" customHeight="1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</row>
    <row r="162" spans="1:26" ht="22.5" customHeight="1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</row>
    <row r="163" spans="1:26" ht="22.5" customHeight="1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</row>
    <row r="164" spans="1:26" ht="22.5" customHeight="1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</row>
    <row r="165" spans="1:26" ht="22.5" customHeight="1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</row>
    <row r="166" spans="1:26" ht="22.5" customHeight="1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</row>
    <row r="167" spans="1:26" ht="22.5" customHeight="1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</row>
    <row r="168" spans="1:26" ht="22.5" customHeight="1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</row>
    <row r="169" spans="1:26" ht="22.5" customHeight="1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</row>
    <row r="170" spans="1:26" ht="22.5" customHeight="1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</row>
    <row r="171" spans="1:26" ht="22.5" customHeight="1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</row>
    <row r="172" spans="1:26" ht="22.5" customHeight="1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</row>
    <row r="173" spans="1:26" ht="22.5" customHeight="1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</row>
    <row r="174" spans="1:26" ht="22.5" customHeight="1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</row>
    <row r="175" spans="1:26" ht="22.5" customHeight="1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</row>
    <row r="176" spans="1:26" ht="22.5" customHeight="1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</row>
    <row r="177" spans="1:26" ht="22.5" customHeight="1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</row>
    <row r="178" spans="1:26" ht="22.5" customHeight="1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</row>
    <row r="179" spans="1:26" ht="22.5" customHeight="1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</row>
    <row r="180" spans="1:26" ht="22.5" customHeight="1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</row>
    <row r="181" spans="1:26" ht="22.5" customHeight="1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</row>
    <row r="182" spans="1:26" ht="22.5" customHeight="1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</row>
    <row r="183" spans="1:26" ht="22.5" customHeight="1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</row>
    <row r="184" spans="1:26" ht="22.5" customHeight="1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</row>
    <row r="185" spans="1:26" ht="22.5" customHeight="1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</row>
    <row r="186" spans="1:26" ht="22.5" customHeight="1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</row>
    <row r="187" spans="1:26" ht="22.5" customHeight="1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</row>
    <row r="188" spans="1:26" ht="22.5" customHeight="1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</row>
    <row r="189" spans="1:26" ht="22.5" customHeight="1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</row>
    <row r="190" spans="1:26" ht="22.5" customHeight="1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</row>
    <row r="191" spans="1:26" ht="22.5" customHeight="1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</row>
    <row r="192" spans="1:26" ht="22.5" customHeight="1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</row>
    <row r="193" spans="1:26" ht="22.5" customHeight="1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</row>
    <row r="194" spans="1:26" ht="22.5" customHeight="1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</row>
    <row r="195" spans="1:26" ht="22.5" customHeight="1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</row>
    <row r="196" spans="1:26" ht="22.5" customHeight="1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</row>
    <row r="197" spans="1:26" ht="22.5" customHeight="1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</row>
    <row r="198" spans="1:26" ht="22.5" customHeight="1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</row>
    <row r="199" spans="1:26" ht="22.5" customHeight="1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</row>
    <row r="200" spans="1:26" ht="22.5" customHeight="1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</row>
    <row r="201" spans="1:26" ht="22.5" customHeight="1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</row>
    <row r="202" spans="1:26" ht="22.5" customHeight="1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</row>
    <row r="203" spans="1:26" ht="22.5" customHeight="1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</row>
    <row r="204" spans="1:26" ht="22.5" customHeight="1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</row>
    <row r="205" spans="1:26" ht="22.5" customHeight="1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</row>
    <row r="206" spans="1:26" ht="22.5" customHeight="1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</row>
    <row r="207" spans="1:26" ht="22.5" customHeight="1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</row>
    <row r="208" spans="1:26" ht="22.5" customHeight="1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</row>
    <row r="209" spans="1:26" ht="22.5" customHeight="1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</row>
    <row r="210" spans="1:26" ht="22.5" customHeight="1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</row>
    <row r="211" spans="1:26" ht="22.5" customHeight="1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</row>
    <row r="212" spans="1:26" ht="22.5" customHeight="1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</row>
    <row r="213" spans="1:26" ht="22.5" customHeight="1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</row>
    <row r="214" spans="1:26" ht="22.5" customHeight="1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</row>
    <row r="215" spans="1:26" ht="22.5" customHeight="1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</row>
    <row r="216" spans="1:26" ht="22.5" customHeight="1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</row>
    <row r="217" spans="1:26" ht="22.5" customHeight="1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</row>
    <row r="218" spans="1:26" ht="22.5" customHeight="1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</row>
    <row r="219" spans="1:26" ht="22.5" customHeight="1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</row>
    <row r="220" spans="1:26" ht="22.5" customHeight="1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</row>
    <row r="221" spans="1:26" ht="22.5" customHeight="1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</row>
    <row r="222" spans="1:26" ht="22.5" customHeight="1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</row>
    <row r="223" spans="1:26" ht="22.5" customHeight="1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</row>
    <row r="224" spans="1:26" ht="22.5" customHeight="1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</row>
    <row r="225" spans="1:26" ht="22.5" customHeight="1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</row>
    <row r="226" spans="1:26" ht="22.5" customHeight="1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</row>
    <row r="227" spans="1:26" ht="22.5" customHeight="1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</row>
    <row r="228" spans="1:26" ht="22.5" customHeight="1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</row>
    <row r="229" spans="1:26" ht="22.5" customHeight="1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</row>
    <row r="230" spans="1:26" ht="22.5" customHeight="1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</row>
    <row r="231" spans="1:26" ht="22.5" customHeight="1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</row>
    <row r="232" spans="1:26" ht="22.5" customHeight="1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</row>
    <row r="233" spans="1:26" ht="22.5" customHeight="1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</row>
    <row r="234" spans="1:26" ht="22.5" customHeight="1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</row>
    <row r="235" spans="1:26" ht="22.5" customHeight="1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</row>
    <row r="236" spans="1:26" ht="22.5" customHeight="1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</row>
    <row r="237" spans="1:26" ht="22.5" customHeight="1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</row>
    <row r="238" spans="1:26" ht="22.5" customHeight="1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</row>
    <row r="239" spans="1:26" ht="22.5" customHeight="1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</row>
    <row r="240" spans="1:26" ht="22.5" customHeight="1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</row>
    <row r="241" spans="1:26" ht="22.5" customHeight="1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</row>
    <row r="242" spans="1:26" ht="22.5" customHeight="1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</row>
    <row r="243" spans="1:26" ht="22.5" customHeight="1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</row>
    <row r="244" spans="1:26" ht="22.5" customHeight="1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</row>
    <row r="245" spans="1:26" ht="22.5" customHeight="1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</row>
    <row r="246" spans="1:26" ht="22.5" customHeight="1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</row>
    <row r="247" spans="1:26" ht="22.5" customHeight="1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</row>
    <row r="248" spans="1:26" ht="22.5" customHeight="1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</row>
    <row r="249" spans="1:26" ht="22.5" customHeight="1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</row>
    <row r="250" spans="1:26" ht="22.5" customHeight="1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</row>
    <row r="251" spans="1:26" ht="22.5" customHeight="1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</row>
    <row r="252" spans="1:26" ht="22.5" customHeight="1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</row>
    <row r="253" spans="1:26" ht="22.5" customHeight="1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</row>
    <row r="254" spans="1:26" ht="22.5" customHeight="1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</row>
    <row r="255" spans="1:26" ht="22.5" customHeight="1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</row>
    <row r="256" spans="1:26" ht="22.5" customHeight="1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</row>
    <row r="257" spans="1:26" ht="22.5" customHeight="1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</row>
    <row r="258" spans="1:26" ht="22.5" customHeight="1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</row>
    <row r="259" spans="1:26" ht="22.5" customHeight="1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</row>
    <row r="260" spans="1:26" ht="22.5" customHeight="1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</row>
    <row r="261" spans="1:26" ht="22.5" customHeight="1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</row>
    <row r="262" spans="1:26" ht="22.5" customHeight="1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</row>
    <row r="263" spans="1:26" ht="22.5" customHeight="1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</row>
    <row r="264" spans="1:26" ht="22.5" customHeight="1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</row>
    <row r="265" spans="1:26" ht="22.5" customHeight="1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</row>
    <row r="266" spans="1:26" ht="22.5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</row>
    <row r="267" spans="1:26" ht="22.5" customHeight="1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</row>
    <row r="268" spans="1:26" ht="22.5" customHeight="1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</row>
    <row r="269" spans="1:26" ht="22.5" customHeight="1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</row>
    <row r="270" spans="1:26" ht="22.5" customHeight="1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</row>
    <row r="271" spans="1:26" ht="22.5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</row>
    <row r="272" spans="1:26" ht="22.5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</row>
    <row r="273" spans="1:26" ht="22.5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</row>
    <row r="274" spans="1:26" ht="22.5" customHeight="1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</row>
    <row r="275" spans="1:26" ht="22.5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</row>
    <row r="276" spans="1:26" ht="22.5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</row>
    <row r="277" spans="1:26" ht="22.5" customHeight="1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</row>
    <row r="278" spans="1:26" ht="22.5" customHeight="1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</row>
    <row r="279" spans="1:26" ht="22.5" customHeight="1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</row>
    <row r="280" spans="1:26" ht="22.5" customHeight="1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</row>
    <row r="281" spans="1:26" ht="22.5" customHeight="1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</row>
    <row r="282" spans="1:26" ht="22.5" customHeight="1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</row>
    <row r="283" spans="1:26" ht="22.5" customHeight="1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</row>
    <row r="284" spans="1:26" ht="22.5" customHeight="1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</row>
    <row r="285" spans="1:26" ht="22.5" customHeight="1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</row>
    <row r="286" spans="1:26" ht="22.5" customHeight="1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</row>
    <row r="287" spans="1:26" ht="22.5" customHeight="1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</row>
    <row r="288" spans="1:26" ht="22.5" customHeight="1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</row>
    <row r="289" spans="1:26" ht="22.5" customHeight="1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</row>
    <row r="290" spans="1:26" ht="22.5" customHeight="1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</row>
    <row r="291" spans="1:26" ht="22.5" customHeight="1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</row>
    <row r="292" spans="1:26" ht="22.5" customHeight="1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</row>
    <row r="293" spans="1:26" ht="22.5" customHeight="1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</row>
    <row r="294" spans="1:26" ht="22.5" customHeight="1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</row>
    <row r="295" spans="1:26" ht="22.5" customHeight="1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</row>
    <row r="296" spans="1:26" ht="22.5" customHeight="1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</row>
    <row r="297" spans="1:26" ht="22.5" customHeight="1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</row>
    <row r="298" spans="1:26" ht="22.5" customHeight="1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</row>
    <row r="299" spans="1:26" ht="22.5" customHeight="1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</row>
    <row r="300" spans="1:26" ht="22.5" customHeight="1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</row>
    <row r="301" spans="1:26" ht="22.5" customHeight="1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</row>
    <row r="302" spans="1:26" ht="22.5" customHeight="1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</row>
    <row r="303" spans="1:26" ht="22.5" customHeight="1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</row>
    <row r="304" spans="1:26" ht="22.5" customHeight="1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</row>
    <row r="305" spans="1:26" ht="22.5" customHeight="1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</row>
    <row r="306" spans="1:26" ht="22.5" customHeight="1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</row>
    <row r="307" spans="1:26" ht="22.5" customHeight="1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</row>
    <row r="308" spans="1:26" ht="22.5" customHeight="1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</row>
    <row r="309" spans="1:26" ht="22.5" customHeight="1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</row>
    <row r="310" spans="1:26" ht="22.5" customHeight="1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</row>
    <row r="311" spans="1:26" ht="22.5" customHeight="1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</row>
    <row r="312" spans="1:26" ht="22.5" customHeight="1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</row>
    <row r="313" spans="1:26" ht="22.5" customHeight="1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</row>
    <row r="314" spans="1:26" ht="22.5" customHeight="1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</row>
    <row r="315" spans="1:26" ht="22.5" customHeight="1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</row>
    <row r="316" spans="1:26" ht="22.5" customHeight="1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</row>
    <row r="317" spans="1:26" ht="22.5" customHeight="1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</row>
    <row r="318" spans="1:26" ht="22.5" customHeight="1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</row>
    <row r="319" spans="1:26" ht="22.5" customHeight="1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</row>
    <row r="320" spans="1:26" ht="22.5" customHeight="1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</row>
    <row r="321" spans="1:26" ht="22.5" customHeight="1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</row>
    <row r="322" spans="1:26" ht="22.5" customHeight="1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</row>
    <row r="323" spans="1:26" ht="22.5" customHeight="1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</row>
    <row r="324" spans="1:26" ht="22.5" customHeight="1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</row>
    <row r="325" spans="1:26" ht="22.5" customHeight="1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</row>
    <row r="326" spans="1:26" ht="22.5" customHeight="1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</row>
    <row r="327" spans="1:26" ht="22.5" customHeight="1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</row>
    <row r="328" spans="1:26" ht="22.5" customHeight="1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</row>
    <row r="329" spans="1:26" ht="22.5" customHeight="1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</row>
    <row r="330" spans="1:26" ht="22.5" customHeight="1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</row>
    <row r="331" spans="1:26" ht="22.5" customHeight="1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</row>
    <row r="332" spans="1:26" ht="22.5" customHeight="1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</row>
    <row r="333" spans="1:26" ht="22.5" customHeight="1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</row>
    <row r="334" spans="1:26" ht="22.5" customHeight="1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</row>
    <row r="335" spans="1:26" ht="22.5" customHeight="1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</row>
    <row r="336" spans="1:26" ht="22.5" customHeight="1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</row>
    <row r="337" spans="1:26" ht="22.5" customHeight="1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</row>
    <row r="338" spans="1:26" ht="22.5" customHeight="1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</row>
    <row r="339" spans="1:26" ht="22.5" customHeight="1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</row>
    <row r="340" spans="1:26" ht="22.5" customHeight="1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</row>
    <row r="341" spans="1:26" ht="22.5" customHeight="1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</row>
    <row r="342" spans="1:26" ht="22.5" customHeight="1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</row>
    <row r="343" spans="1:26" ht="22.5" customHeight="1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</row>
    <row r="344" spans="1:26" ht="22.5" customHeight="1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</row>
    <row r="345" spans="1:26" ht="22.5" customHeight="1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</row>
    <row r="346" spans="1:26" ht="22.5" customHeight="1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</row>
    <row r="347" spans="1:26" ht="22.5" customHeight="1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</row>
    <row r="348" spans="1:26" ht="22.5" customHeight="1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</row>
    <row r="349" spans="1:26" ht="22.5" customHeight="1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</row>
    <row r="350" spans="1:26" ht="22.5" customHeight="1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</row>
    <row r="351" spans="1:26" ht="22.5" customHeight="1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</row>
    <row r="352" spans="1:26" ht="22.5" customHeight="1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</row>
    <row r="353" spans="1:26" ht="22.5" customHeight="1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</row>
    <row r="354" spans="1:26" ht="22.5" customHeight="1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</row>
    <row r="355" spans="1:26" ht="22.5" customHeight="1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</row>
    <row r="356" spans="1:26" ht="22.5" customHeight="1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</row>
    <row r="357" spans="1:26" ht="22.5" customHeight="1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</row>
    <row r="358" spans="1:26" ht="22.5" customHeight="1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</row>
    <row r="359" spans="1:26" ht="22.5" customHeight="1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</row>
    <row r="360" spans="1:26" ht="22.5" customHeight="1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</row>
    <row r="361" spans="1:26" ht="22.5" customHeight="1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</row>
    <row r="362" spans="1:26" ht="22.5" customHeight="1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</row>
    <row r="363" spans="1:26" ht="22.5" customHeight="1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</row>
    <row r="364" spans="1:26" ht="22.5" customHeight="1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</row>
    <row r="365" spans="1:26" ht="22.5" customHeight="1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</row>
    <row r="366" spans="1:26" ht="22.5" customHeight="1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</row>
    <row r="367" spans="1:26" ht="22.5" customHeight="1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</row>
    <row r="368" spans="1:26" ht="22.5" customHeight="1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</row>
    <row r="369" spans="1:26" ht="22.5" customHeight="1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</row>
    <row r="370" spans="1:26" ht="22.5" customHeight="1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</row>
    <row r="371" spans="1:26" ht="22.5" customHeight="1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</row>
    <row r="372" spans="1:26" ht="22.5" customHeight="1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</row>
    <row r="373" spans="1:26" ht="22.5" customHeight="1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</row>
    <row r="374" spans="1:26" ht="22.5" customHeight="1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</row>
    <row r="375" spans="1:26" ht="22.5" customHeight="1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</row>
    <row r="376" spans="1:26" ht="22.5" customHeight="1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</row>
    <row r="377" spans="1:26" ht="22.5" customHeight="1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</row>
    <row r="378" spans="1:26" ht="22.5" customHeight="1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</row>
    <row r="379" spans="1:26" ht="22.5" customHeight="1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</row>
    <row r="380" spans="1:26" ht="22.5" customHeight="1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</row>
    <row r="381" spans="1:26" ht="22.5" customHeight="1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</row>
    <row r="382" spans="1:26" ht="22.5" customHeight="1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</row>
    <row r="383" spans="1:26" ht="22.5" customHeight="1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</row>
    <row r="384" spans="1:26" ht="22.5" customHeight="1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</row>
    <row r="385" spans="1:26" ht="22.5" customHeight="1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</row>
    <row r="386" spans="1:26" ht="22.5" customHeight="1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</row>
    <row r="387" spans="1:26" ht="22.5" customHeight="1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</row>
    <row r="388" spans="1:26" ht="22.5" customHeight="1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</row>
    <row r="389" spans="1:26" ht="22.5" customHeight="1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</row>
    <row r="390" spans="1:26" ht="22.5" customHeight="1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</row>
    <row r="391" spans="1:26" ht="22.5" customHeight="1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</row>
    <row r="392" spans="1:26" ht="22.5" customHeight="1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</row>
    <row r="393" spans="1:26" ht="22.5" customHeight="1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</row>
    <row r="394" spans="1:26" ht="22.5" customHeight="1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</row>
    <row r="395" spans="1:26" ht="22.5" customHeight="1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</row>
    <row r="396" spans="1:26" ht="22.5" customHeight="1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</row>
    <row r="397" spans="1:26" ht="22.5" customHeight="1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</row>
    <row r="398" spans="1:26" ht="22.5" customHeight="1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</row>
    <row r="399" spans="1:26" ht="22.5" customHeight="1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</row>
    <row r="400" spans="1:26" ht="22.5" customHeight="1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</row>
    <row r="401" spans="1:26" ht="22.5" customHeight="1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</row>
    <row r="402" spans="1:26" ht="22.5" customHeight="1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</row>
    <row r="403" spans="1:26" ht="22.5" customHeight="1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</row>
    <row r="404" spans="1:26" ht="22.5" customHeight="1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</row>
    <row r="405" spans="1:26" ht="22.5" customHeight="1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</row>
    <row r="406" spans="1:26" ht="22.5" customHeight="1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</row>
    <row r="407" spans="1:26" ht="22.5" customHeight="1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</row>
    <row r="408" spans="1:26" ht="22.5" customHeight="1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</row>
    <row r="409" spans="1:26" ht="22.5" customHeight="1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</row>
    <row r="410" spans="1:26" ht="22.5" customHeight="1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</row>
    <row r="411" spans="1:26" ht="22.5" customHeight="1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</row>
    <row r="412" spans="1:26" ht="22.5" customHeight="1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</row>
    <row r="413" spans="1:26" ht="22.5" customHeight="1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</row>
    <row r="414" spans="1:26" ht="22.5" customHeight="1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</row>
    <row r="415" spans="1:26" ht="22.5" customHeight="1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</row>
    <row r="416" spans="1:26" ht="22.5" customHeight="1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</row>
    <row r="417" spans="1:26" ht="22.5" customHeight="1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</row>
    <row r="418" spans="1:26" ht="22.5" customHeight="1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</row>
    <row r="419" spans="1:26" ht="22.5" customHeight="1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</row>
    <row r="420" spans="1:26" ht="22.5" customHeight="1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</row>
    <row r="421" spans="1:26" ht="22.5" customHeight="1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</row>
    <row r="422" spans="1:26" ht="22.5" customHeight="1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</row>
    <row r="423" spans="1:26" ht="22.5" customHeight="1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</row>
    <row r="424" spans="1:26" ht="22.5" customHeight="1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</row>
    <row r="425" spans="1:26" ht="22.5" customHeight="1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</row>
    <row r="426" spans="1:26" ht="22.5" customHeight="1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</row>
    <row r="427" spans="1:26" ht="22.5" customHeight="1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</row>
    <row r="428" spans="1:26" ht="22.5" customHeight="1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</row>
    <row r="429" spans="1:26" ht="22.5" customHeight="1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</row>
    <row r="430" spans="1:26" ht="22.5" customHeight="1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</row>
    <row r="431" spans="1:26" ht="22.5" customHeight="1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</row>
    <row r="432" spans="1:26" ht="22.5" customHeight="1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</row>
    <row r="433" spans="1:26" ht="22.5" customHeight="1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</row>
    <row r="434" spans="1:26" ht="22.5" customHeight="1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</row>
    <row r="435" spans="1:26" ht="22.5" customHeight="1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</row>
    <row r="436" spans="1:26" ht="22.5" customHeight="1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</row>
    <row r="437" spans="1:26" ht="22.5" customHeight="1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</row>
    <row r="438" spans="1:26" ht="22.5" customHeight="1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</row>
    <row r="439" spans="1:26" ht="22.5" customHeight="1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</row>
    <row r="440" spans="1:26" ht="22.5" customHeight="1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</row>
    <row r="441" spans="1:26" ht="22.5" customHeight="1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</row>
    <row r="442" spans="1:26" ht="22.5" customHeight="1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</row>
    <row r="443" spans="1:26" ht="22.5" customHeight="1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</row>
    <row r="444" spans="1:26" ht="22.5" customHeight="1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</row>
    <row r="445" spans="1:26" ht="22.5" customHeight="1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</row>
    <row r="446" spans="1:26" ht="22.5" customHeight="1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</row>
    <row r="447" spans="1:26" ht="22.5" customHeight="1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</row>
    <row r="448" spans="1:26" ht="22.5" customHeight="1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</row>
    <row r="449" spans="1:26" ht="22.5" customHeight="1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</row>
    <row r="450" spans="1:26" ht="22.5" customHeight="1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</row>
    <row r="451" spans="1:26" ht="22.5" customHeight="1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</row>
    <row r="452" spans="1:26" ht="22.5" customHeight="1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</row>
    <row r="453" spans="1:26" ht="22.5" customHeight="1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</row>
    <row r="454" spans="1:26" ht="22.5" customHeight="1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</row>
    <row r="455" spans="1:26" ht="22.5" customHeight="1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</row>
    <row r="456" spans="1:26" ht="22.5" customHeight="1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</row>
    <row r="457" spans="1:26" ht="22.5" customHeight="1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</row>
    <row r="458" spans="1:26" ht="22.5" customHeight="1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</row>
    <row r="459" spans="1:26" ht="22.5" customHeight="1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</row>
    <row r="460" spans="1:26" ht="22.5" customHeight="1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</row>
    <row r="461" spans="1:26" ht="22.5" customHeight="1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</row>
    <row r="462" spans="1:26" ht="22.5" customHeight="1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</row>
    <row r="463" spans="1:26" ht="22.5" customHeight="1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</row>
    <row r="464" spans="1:26" ht="22.5" customHeight="1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</row>
    <row r="465" spans="1:26" ht="22.5" customHeight="1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</row>
    <row r="466" spans="1:26" ht="22.5" customHeight="1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</row>
    <row r="467" spans="1:26" ht="22.5" customHeight="1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</row>
    <row r="468" spans="1:26" ht="22.5" customHeight="1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</row>
    <row r="469" spans="1:26" ht="22.5" customHeight="1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</row>
    <row r="470" spans="1:26" ht="22.5" customHeight="1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</row>
    <row r="471" spans="1:26" ht="22.5" customHeight="1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</row>
    <row r="472" spans="1:26" ht="22.5" customHeight="1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</row>
    <row r="473" spans="1:26" ht="22.5" customHeight="1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</row>
    <row r="474" spans="1:26" ht="22.5" customHeight="1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</row>
    <row r="475" spans="1:26" ht="22.5" customHeight="1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</row>
    <row r="476" spans="1:26" ht="22.5" customHeight="1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</row>
    <row r="477" spans="1:26" ht="22.5" customHeight="1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</row>
    <row r="478" spans="1:26" ht="22.5" customHeight="1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</row>
    <row r="479" spans="1:26" ht="22.5" customHeight="1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</row>
    <row r="480" spans="1:26" ht="22.5" customHeight="1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</row>
    <row r="481" spans="1:26" ht="22.5" customHeight="1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</row>
    <row r="482" spans="1:26" ht="22.5" customHeight="1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</row>
    <row r="483" spans="1:26" ht="22.5" customHeight="1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</row>
    <row r="484" spans="1:26" ht="22.5" customHeight="1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</row>
    <row r="485" spans="1:26" ht="22.5" customHeight="1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</row>
    <row r="486" spans="1:26" ht="22.5" customHeight="1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</row>
    <row r="487" spans="1:26" ht="22.5" customHeight="1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</row>
    <row r="488" spans="1:26" ht="22.5" customHeight="1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</row>
    <row r="489" spans="1:26" ht="22.5" customHeight="1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</row>
    <row r="490" spans="1:26" ht="22.5" customHeight="1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</row>
    <row r="491" spans="1:26" ht="22.5" customHeight="1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</row>
    <row r="492" spans="1:26" ht="22.5" customHeight="1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</row>
    <row r="493" spans="1:26" ht="22.5" customHeight="1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</row>
    <row r="494" spans="1:26" ht="22.5" customHeight="1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</row>
    <row r="495" spans="1:26" ht="22.5" customHeight="1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</row>
    <row r="496" spans="1:26" ht="22.5" customHeight="1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</row>
    <row r="497" spans="1:26" ht="22.5" customHeight="1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</row>
    <row r="498" spans="1:26" ht="22.5" customHeight="1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</row>
    <row r="499" spans="1:26" ht="22.5" customHeight="1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</row>
    <row r="500" spans="1:26" ht="22.5" customHeight="1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</row>
    <row r="501" spans="1:26" ht="22.5" customHeight="1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</row>
    <row r="502" spans="1:26" ht="22.5" customHeight="1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</row>
    <row r="503" spans="1:26" ht="22.5" customHeight="1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</row>
    <row r="504" spans="1:26" ht="22.5" customHeight="1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</row>
    <row r="505" spans="1:26" ht="22.5" customHeight="1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</row>
    <row r="506" spans="1:26" ht="22.5" customHeight="1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</row>
    <row r="507" spans="1:26" ht="22.5" customHeight="1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</row>
    <row r="508" spans="1:26" ht="22.5" customHeight="1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</row>
    <row r="509" spans="1:26" ht="22.5" customHeight="1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</row>
    <row r="510" spans="1:26" ht="22.5" customHeight="1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</row>
    <row r="511" spans="1:26" ht="22.5" customHeight="1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</row>
    <row r="512" spans="1:26" ht="22.5" customHeight="1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</row>
    <row r="513" spans="1:26" ht="22.5" customHeight="1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</row>
    <row r="514" spans="1:26" ht="22.5" customHeight="1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</row>
    <row r="515" spans="1:26" ht="22.5" customHeight="1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</row>
    <row r="516" spans="1:26" ht="22.5" customHeight="1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</row>
    <row r="517" spans="1:26" ht="22.5" customHeight="1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</row>
    <row r="518" spans="1:26" ht="22.5" customHeight="1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</row>
    <row r="519" spans="1:26" ht="22.5" customHeight="1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</row>
    <row r="520" spans="1:26" ht="22.5" customHeight="1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</row>
    <row r="521" spans="1:26" ht="22.5" customHeight="1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</row>
    <row r="522" spans="1:26" ht="22.5" customHeight="1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</row>
    <row r="523" spans="1:26" ht="22.5" customHeight="1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</row>
    <row r="524" spans="1:26" ht="22.5" customHeight="1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</row>
    <row r="525" spans="1:26" ht="22.5" customHeight="1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</row>
    <row r="526" spans="1:26" ht="22.5" customHeight="1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</row>
    <row r="527" spans="1:26" ht="22.5" customHeight="1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</row>
    <row r="528" spans="1:26" ht="22.5" customHeight="1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</row>
    <row r="529" spans="1:26" ht="22.5" customHeight="1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</row>
    <row r="530" spans="1:26" ht="22.5" customHeight="1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</row>
    <row r="531" spans="1:26" ht="22.5" customHeight="1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</row>
    <row r="532" spans="1:26" ht="22.5" customHeight="1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</row>
    <row r="533" spans="1:26" ht="22.5" customHeight="1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</row>
    <row r="534" spans="1:26" ht="22.5" customHeight="1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</row>
    <row r="535" spans="1:26" ht="22.5" customHeight="1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</row>
    <row r="536" spans="1:26" ht="22.5" customHeight="1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</row>
    <row r="537" spans="1:26" ht="22.5" customHeight="1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</row>
    <row r="538" spans="1:26" ht="22.5" customHeight="1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</row>
    <row r="539" spans="1:26" ht="22.5" customHeight="1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</row>
    <row r="540" spans="1:26" ht="22.5" customHeight="1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</row>
    <row r="541" spans="1:26" ht="22.5" customHeight="1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</row>
    <row r="542" spans="1:26" ht="22.5" customHeight="1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</row>
    <row r="543" spans="1:26" ht="22.5" customHeight="1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</row>
    <row r="544" spans="1:26" ht="22.5" customHeight="1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</row>
    <row r="545" spans="1:26" ht="22.5" customHeight="1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</row>
    <row r="546" spans="1:26" ht="22.5" customHeight="1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</row>
    <row r="547" spans="1:26" ht="22.5" customHeight="1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</row>
    <row r="548" spans="1:26" ht="22.5" customHeight="1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</row>
    <row r="549" spans="1:26" ht="22.5" customHeight="1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</row>
    <row r="550" spans="1:26" ht="22.5" customHeight="1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</row>
    <row r="551" spans="1:26" ht="22.5" customHeight="1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</row>
    <row r="552" spans="1:26" ht="22.5" customHeight="1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</row>
    <row r="553" spans="1:26" ht="22.5" customHeight="1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</row>
    <row r="554" spans="1:26" ht="22.5" customHeight="1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</row>
    <row r="555" spans="1:26" ht="22.5" customHeight="1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</row>
    <row r="556" spans="1:26" ht="22.5" customHeight="1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</row>
    <row r="557" spans="1:26" ht="22.5" customHeight="1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</row>
    <row r="558" spans="1:26" ht="22.5" customHeight="1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</row>
    <row r="559" spans="1:26" ht="22.5" customHeight="1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</row>
    <row r="560" spans="1:26" ht="22.5" customHeight="1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</row>
    <row r="561" spans="1:26" ht="22.5" customHeight="1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</row>
    <row r="562" spans="1:26" ht="22.5" customHeight="1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</row>
    <row r="563" spans="1:26" ht="22.5" customHeight="1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</row>
    <row r="564" spans="1:26" ht="22.5" customHeight="1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</row>
    <row r="565" spans="1:26" ht="22.5" customHeight="1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</row>
    <row r="566" spans="1:26" ht="22.5" customHeight="1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</row>
    <row r="567" spans="1:26" ht="22.5" customHeight="1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</row>
    <row r="568" spans="1:26" ht="22.5" customHeight="1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</row>
    <row r="569" spans="1:26" ht="22.5" customHeight="1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</row>
    <row r="570" spans="1:26" ht="22.5" customHeight="1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</row>
    <row r="571" spans="1:26" ht="22.5" customHeight="1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</row>
    <row r="572" spans="1:26" ht="22.5" customHeight="1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</row>
    <row r="573" spans="1:26" ht="22.5" customHeight="1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</row>
    <row r="574" spans="1:26" ht="22.5" customHeight="1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</row>
    <row r="575" spans="1:26" ht="22.5" customHeight="1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</row>
    <row r="576" spans="1:26" ht="22.5" customHeight="1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</row>
    <row r="577" spans="1:26" ht="22.5" customHeight="1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</row>
    <row r="578" spans="1:26" ht="22.5" customHeight="1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</row>
    <row r="579" spans="1:26" ht="22.5" customHeight="1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</row>
    <row r="580" spans="1:26" ht="22.5" customHeight="1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</row>
    <row r="581" spans="1:26" ht="22.5" customHeight="1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</row>
    <row r="582" spans="1:26" ht="22.5" customHeight="1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</row>
    <row r="583" spans="1:26" ht="22.5" customHeight="1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</row>
    <row r="584" spans="1:26" ht="22.5" customHeight="1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</row>
    <row r="585" spans="1:26" ht="22.5" customHeight="1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</row>
    <row r="586" spans="1:26" ht="22.5" customHeight="1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</row>
    <row r="587" spans="1:26" ht="22.5" customHeight="1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</row>
    <row r="588" spans="1:26" ht="22.5" customHeight="1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</row>
    <row r="589" spans="1:26" ht="22.5" customHeight="1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</row>
    <row r="590" spans="1:26" ht="22.5" customHeight="1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</row>
    <row r="591" spans="1:26" ht="22.5" customHeight="1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</row>
    <row r="592" spans="1:26" ht="22.5" customHeight="1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</row>
    <row r="593" spans="1:26" ht="22.5" customHeight="1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</row>
    <row r="594" spans="1:26" ht="22.5" customHeight="1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</row>
    <row r="595" spans="1:26" ht="22.5" customHeight="1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</row>
    <row r="596" spans="1:26" ht="22.5" customHeight="1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</row>
    <row r="597" spans="1:26" ht="22.5" customHeight="1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</row>
    <row r="598" spans="1:26" ht="22.5" customHeight="1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</row>
    <row r="599" spans="1:26" ht="22.5" customHeight="1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</row>
    <row r="600" spans="1:26" ht="22.5" customHeight="1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</row>
    <row r="601" spans="1:26" ht="22.5" customHeight="1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</row>
    <row r="602" spans="1:26" ht="22.5" customHeight="1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</row>
    <row r="603" spans="1:26" ht="22.5" customHeight="1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</row>
    <row r="604" spans="1:26" ht="22.5" customHeight="1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</row>
    <row r="605" spans="1:26" ht="22.5" customHeight="1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</row>
    <row r="606" spans="1:26" ht="22.5" customHeight="1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</row>
    <row r="607" spans="1:26" ht="22.5" customHeight="1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</row>
    <row r="608" spans="1:26" ht="22.5" customHeight="1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</row>
    <row r="609" spans="1:26" ht="22.5" customHeight="1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</row>
    <row r="610" spans="1:26" ht="22.5" customHeight="1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</row>
    <row r="611" spans="1:26" ht="22.5" customHeight="1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</row>
    <row r="612" spans="1:26" ht="22.5" customHeight="1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</row>
    <row r="613" spans="1:26" ht="22.5" customHeight="1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</row>
    <row r="614" spans="1:26" ht="22.5" customHeigh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</row>
    <row r="615" spans="1:26" ht="22.5" customHeight="1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</row>
    <row r="616" spans="1:26" ht="22.5" customHeight="1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</row>
    <row r="617" spans="1:26" ht="22.5" customHeight="1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</row>
    <row r="618" spans="1:26" ht="22.5" customHeight="1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</row>
    <row r="619" spans="1:26" ht="22.5" customHeight="1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</row>
    <row r="620" spans="1:26" ht="22.5" customHeight="1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</row>
    <row r="621" spans="1:26" ht="22.5" customHeight="1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</row>
    <row r="622" spans="1:26" ht="22.5" customHeight="1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</row>
    <row r="623" spans="1:26" ht="22.5" customHeight="1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</row>
    <row r="624" spans="1:26" ht="22.5" customHeight="1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</row>
    <row r="625" spans="1:26" ht="22.5" customHeight="1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</row>
    <row r="626" spans="1:26" ht="22.5" customHeight="1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</row>
    <row r="627" spans="1:26" ht="22.5" customHeight="1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</row>
    <row r="628" spans="1:26" ht="22.5" customHeight="1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</row>
    <row r="629" spans="1:26" ht="22.5" customHeight="1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</row>
    <row r="630" spans="1:26" ht="22.5" customHeight="1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</row>
    <row r="631" spans="1:26" ht="22.5" customHeight="1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</row>
    <row r="632" spans="1:26" ht="22.5" customHeight="1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</row>
    <row r="633" spans="1:26" ht="22.5" customHeight="1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</row>
    <row r="634" spans="1:26" ht="22.5" customHeight="1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</row>
    <row r="635" spans="1:26" ht="22.5" customHeight="1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</row>
    <row r="636" spans="1:26" ht="22.5" customHeight="1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</row>
    <row r="637" spans="1:26" ht="22.5" customHeight="1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</row>
    <row r="638" spans="1:26" ht="22.5" customHeight="1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</row>
    <row r="639" spans="1:26" ht="22.5" customHeight="1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</row>
    <row r="640" spans="1:26" ht="22.5" customHeight="1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</row>
    <row r="641" spans="1:26" ht="22.5" customHeight="1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</row>
    <row r="642" spans="1:26" ht="22.5" customHeight="1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</row>
    <row r="643" spans="1:26" ht="22.5" customHeight="1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</row>
    <row r="644" spans="1:26" ht="22.5" customHeight="1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</row>
    <row r="645" spans="1:26" ht="22.5" customHeight="1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</row>
    <row r="646" spans="1:26" ht="22.5" customHeight="1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</row>
    <row r="647" spans="1:26" ht="22.5" customHeight="1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</row>
    <row r="648" spans="1:26" ht="22.5" customHeight="1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</row>
    <row r="649" spans="1:26" ht="22.5" customHeight="1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</row>
    <row r="650" spans="1:26" ht="22.5" customHeight="1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</row>
    <row r="651" spans="1:26" ht="22.5" customHeight="1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</row>
    <row r="652" spans="1:26" ht="22.5" customHeight="1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</row>
    <row r="653" spans="1:26" ht="22.5" customHeight="1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</row>
    <row r="654" spans="1:26" ht="22.5" customHeight="1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</row>
    <row r="655" spans="1:26" ht="22.5" customHeight="1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</row>
    <row r="656" spans="1:26" ht="22.5" customHeight="1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</row>
    <row r="657" spans="1:26" ht="22.5" customHeight="1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</row>
    <row r="658" spans="1:26" ht="22.5" customHeight="1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</row>
    <row r="659" spans="1:26" ht="22.5" customHeight="1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</row>
    <row r="660" spans="1:26" ht="22.5" customHeight="1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</row>
    <row r="661" spans="1:26" ht="22.5" customHeight="1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</row>
    <row r="662" spans="1:26" ht="22.5" customHeight="1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</row>
    <row r="663" spans="1:26" ht="22.5" customHeight="1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</row>
    <row r="664" spans="1:26" ht="22.5" customHeight="1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</row>
    <row r="665" spans="1:26" ht="22.5" customHeight="1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</row>
    <row r="666" spans="1:26" ht="22.5" customHeight="1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</row>
    <row r="667" spans="1:26" ht="22.5" customHeight="1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</row>
    <row r="668" spans="1:26" ht="22.5" customHeight="1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</row>
    <row r="669" spans="1:26" ht="22.5" customHeight="1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</row>
    <row r="670" spans="1:26" ht="22.5" customHeight="1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</row>
    <row r="671" spans="1:26" ht="22.5" customHeight="1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</row>
    <row r="672" spans="1:26" ht="22.5" customHeight="1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</row>
    <row r="673" spans="1:26" ht="22.5" customHeight="1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</row>
    <row r="674" spans="1:26" ht="22.5" customHeight="1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</row>
    <row r="675" spans="1:26" ht="22.5" customHeight="1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</row>
    <row r="676" spans="1:26" ht="22.5" customHeight="1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</row>
    <row r="677" spans="1:26" ht="22.5" customHeight="1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</row>
    <row r="678" spans="1:26" ht="22.5" customHeight="1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</row>
    <row r="679" spans="1:26" ht="22.5" customHeight="1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</row>
    <row r="680" spans="1:26" ht="22.5" customHeight="1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</row>
    <row r="681" spans="1:26" ht="22.5" customHeight="1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</row>
    <row r="682" spans="1:26" ht="22.5" customHeight="1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</row>
    <row r="683" spans="1:26" ht="22.5" customHeight="1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</row>
    <row r="684" spans="1:26" ht="22.5" customHeight="1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</row>
    <row r="685" spans="1:26" ht="22.5" customHeight="1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</row>
    <row r="686" spans="1:26" ht="22.5" customHeight="1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</row>
    <row r="687" spans="1:26" ht="22.5" customHeight="1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</row>
    <row r="688" spans="1:26" ht="22.5" customHeight="1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</row>
    <row r="689" spans="1:26" ht="22.5" customHeight="1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</row>
    <row r="690" spans="1:26" ht="22.5" customHeight="1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</row>
    <row r="691" spans="1:26" ht="22.5" customHeight="1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</row>
    <row r="692" spans="1:26" ht="22.5" customHeight="1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</row>
    <row r="693" spans="1:26" ht="22.5" customHeight="1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</row>
    <row r="694" spans="1:26" ht="22.5" customHeight="1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</row>
    <row r="695" spans="1:26" ht="22.5" customHeight="1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</row>
    <row r="696" spans="1:26" ht="22.5" customHeight="1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</row>
    <row r="697" spans="1:26" ht="22.5" customHeight="1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</row>
    <row r="698" spans="1:26" ht="22.5" customHeight="1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</row>
    <row r="699" spans="1:26" ht="22.5" customHeight="1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</row>
    <row r="700" spans="1:26" ht="22.5" customHeight="1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</row>
    <row r="701" spans="1:26" ht="22.5" customHeight="1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</row>
    <row r="702" spans="1:26" ht="22.5" customHeight="1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</row>
    <row r="703" spans="1:26" ht="22.5" customHeight="1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</row>
    <row r="704" spans="1:26" ht="22.5" customHeight="1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</row>
    <row r="705" spans="1:26" ht="22.5" customHeight="1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</row>
    <row r="706" spans="1:26" ht="22.5" customHeight="1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</row>
    <row r="707" spans="1:26" ht="22.5" customHeight="1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</row>
    <row r="708" spans="1:26" ht="22.5" customHeight="1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</row>
    <row r="709" spans="1:26" ht="22.5" customHeight="1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</row>
    <row r="710" spans="1:26" ht="22.5" customHeight="1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</row>
    <row r="711" spans="1:26" ht="22.5" customHeight="1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</row>
    <row r="712" spans="1:26" ht="22.5" customHeight="1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</row>
    <row r="713" spans="1:26" ht="22.5" customHeight="1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</row>
    <row r="714" spans="1:26" ht="22.5" customHeight="1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</row>
    <row r="715" spans="1:26" ht="22.5" customHeight="1">
      <c r="A715" s="77"/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</row>
    <row r="716" spans="1:26" ht="22.5" customHeight="1">
      <c r="A716" s="77"/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</row>
    <row r="717" spans="1:26" ht="22.5" customHeight="1">
      <c r="A717" s="77"/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</row>
    <row r="718" spans="1:26" ht="22.5" customHeight="1">
      <c r="A718" s="77"/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</row>
    <row r="719" spans="1:26" ht="22.5" customHeight="1">
      <c r="A719" s="77"/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</row>
    <row r="720" spans="1:26" ht="22.5" customHeight="1">
      <c r="A720" s="77"/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</row>
    <row r="721" spans="1:26" ht="22.5" customHeight="1">
      <c r="A721" s="77"/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</row>
    <row r="722" spans="1:26" ht="22.5" customHeight="1">
      <c r="A722" s="77"/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</row>
    <row r="723" spans="1:26" ht="22.5" customHeight="1">
      <c r="A723" s="77"/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</row>
    <row r="724" spans="1:26" ht="22.5" customHeight="1">
      <c r="A724" s="77"/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</row>
    <row r="725" spans="1:26" ht="22.5" customHeight="1">
      <c r="A725" s="77"/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</row>
    <row r="726" spans="1:26" ht="22.5" customHeight="1">
      <c r="A726" s="77"/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</row>
    <row r="727" spans="1:26" ht="22.5" customHeight="1">
      <c r="A727" s="77"/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</row>
    <row r="728" spans="1:26" ht="22.5" customHeight="1">
      <c r="A728" s="77"/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</row>
    <row r="729" spans="1:26" ht="22.5" customHeight="1">
      <c r="A729" s="77"/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</row>
    <row r="730" spans="1:26" ht="22.5" customHeight="1">
      <c r="A730" s="77"/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</row>
    <row r="731" spans="1:26" ht="22.5" customHeight="1">
      <c r="A731" s="77"/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</row>
    <row r="732" spans="1:26" ht="22.5" customHeight="1">
      <c r="A732" s="77"/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</row>
    <row r="733" spans="1:26" ht="22.5" customHeight="1">
      <c r="A733" s="77"/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</row>
    <row r="734" spans="1:26" ht="22.5" customHeight="1">
      <c r="A734" s="77"/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</row>
    <row r="735" spans="1:26" ht="22.5" customHeight="1">
      <c r="A735" s="77"/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</row>
    <row r="736" spans="1:26" ht="22.5" customHeight="1">
      <c r="A736" s="77"/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</row>
    <row r="737" spans="1:26" ht="22.5" customHeight="1">
      <c r="A737" s="77"/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</row>
    <row r="738" spans="1:26" ht="22.5" customHeight="1">
      <c r="A738" s="77"/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</row>
    <row r="739" spans="1:26" ht="22.5" customHeight="1">
      <c r="A739" s="77"/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</row>
    <row r="740" spans="1:26" ht="22.5" customHeight="1">
      <c r="A740" s="77"/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</row>
    <row r="741" spans="1:26" ht="22.5" customHeight="1">
      <c r="A741" s="77"/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</row>
    <row r="742" spans="1:26" ht="22.5" customHeight="1">
      <c r="A742" s="77"/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</row>
    <row r="743" spans="1:26" ht="22.5" customHeight="1">
      <c r="A743" s="77"/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</row>
    <row r="744" spans="1:26" ht="22.5" customHeight="1">
      <c r="A744" s="77"/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</row>
    <row r="745" spans="1:26" ht="22.5" customHeight="1">
      <c r="A745" s="77"/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</row>
    <row r="746" spans="1:26" ht="22.5" customHeight="1">
      <c r="A746" s="77"/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</row>
    <row r="747" spans="1:26" ht="22.5" customHeight="1">
      <c r="A747" s="77"/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</row>
    <row r="748" spans="1:26" ht="22.5" customHeight="1">
      <c r="A748" s="77"/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</row>
    <row r="749" spans="1:26" ht="22.5" customHeight="1">
      <c r="A749" s="77"/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</row>
    <row r="750" spans="1:26" ht="22.5" customHeight="1">
      <c r="A750" s="77"/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</row>
    <row r="751" spans="1:26" ht="22.5" customHeight="1">
      <c r="A751" s="77"/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</row>
    <row r="752" spans="1:26" ht="22.5" customHeight="1">
      <c r="A752" s="77"/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</row>
    <row r="753" spans="1:26" ht="22.5" customHeight="1">
      <c r="A753" s="77"/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</row>
    <row r="754" spans="1:26" ht="22.5" customHeight="1">
      <c r="A754" s="77"/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</row>
    <row r="755" spans="1:26" ht="22.5" customHeight="1">
      <c r="A755" s="77"/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</row>
    <row r="756" spans="1:26" ht="22.5" customHeight="1">
      <c r="A756" s="77"/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</row>
    <row r="757" spans="1:26" ht="22.5" customHeight="1">
      <c r="A757" s="77"/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</row>
    <row r="758" spans="1:26" ht="22.5" customHeight="1">
      <c r="A758" s="77"/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</row>
    <row r="759" spans="1:26" ht="22.5" customHeight="1">
      <c r="A759" s="77"/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</row>
    <row r="760" spans="1:26" ht="22.5" customHeight="1">
      <c r="A760" s="77"/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</row>
    <row r="761" spans="1:26" ht="22.5" customHeight="1">
      <c r="A761" s="77"/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</row>
    <row r="762" spans="1:26" ht="22.5" customHeight="1">
      <c r="A762" s="77"/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</row>
    <row r="763" spans="1:26" ht="22.5" customHeight="1">
      <c r="A763" s="77"/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</row>
    <row r="764" spans="1:26" ht="22.5" customHeight="1">
      <c r="A764" s="77"/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</row>
    <row r="765" spans="1:26" ht="22.5" customHeight="1">
      <c r="A765" s="77"/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</row>
    <row r="766" spans="1:26" ht="22.5" customHeight="1">
      <c r="A766" s="77"/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</row>
    <row r="767" spans="1:26" ht="22.5" customHeight="1">
      <c r="A767" s="77"/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</row>
    <row r="768" spans="1:26" ht="22.5" customHeight="1">
      <c r="A768" s="77"/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</row>
    <row r="769" spans="1:26" ht="22.5" customHeight="1">
      <c r="A769" s="77"/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</row>
    <row r="770" spans="1:26" ht="22.5" customHeight="1">
      <c r="A770" s="77"/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</row>
    <row r="771" spans="1:26" ht="22.5" customHeight="1">
      <c r="A771" s="77"/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</row>
    <row r="772" spans="1:26" ht="22.5" customHeight="1">
      <c r="A772" s="77"/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</row>
    <row r="773" spans="1:26" ht="22.5" customHeight="1">
      <c r="A773" s="77"/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</row>
    <row r="774" spans="1:26" ht="22.5" customHeight="1">
      <c r="A774" s="77"/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</row>
    <row r="775" spans="1:26" ht="22.5" customHeight="1">
      <c r="A775" s="77"/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</row>
    <row r="776" spans="1:26" ht="22.5" customHeight="1">
      <c r="A776" s="77"/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</row>
    <row r="777" spans="1:26" ht="22.5" customHeight="1">
      <c r="A777" s="77"/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</row>
    <row r="778" spans="1:26" ht="22.5" customHeight="1">
      <c r="A778" s="77"/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</row>
    <row r="779" spans="1:26" ht="22.5" customHeight="1">
      <c r="A779" s="77"/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</row>
    <row r="780" spans="1:26" ht="22.5" customHeight="1">
      <c r="A780" s="77"/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</row>
    <row r="781" spans="1:26" ht="22.5" customHeight="1">
      <c r="A781" s="77"/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</row>
    <row r="782" spans="1:26" ht="22.5" customHeight="1">
      <c r="A782" s="77"/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</row>
    <row r="783" spans="1:26" ht="22.5" customHeight="1">
      <c r="A783" s="77"/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</row>
    <row r="784" spans="1:26" ht="22.5" customHeight="1">
      <c r="A784" s="77"/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</row>
    <row r="785" spans="1:26" ht="22.5" customHeight="1">
      <c r="A785" s="77"/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</row>
    <row r="786" spans="1:26" ht="22.5" customHeight="1">
      <c r="A786" s="77"/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</row>
    <row r="787" spans="1:26" ht="22.5" customHeight="1">
      <c r="A787" s="77"/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</row>
    <row r="788" spans="1:26" ht="22.5" customHeight="1">
      <c r="A788" s="77"/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</row>
    <row r="789" spans="1:26" ht="22.5" customHeight="1">
      <c r="A789" s="77"/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</row>
    <row r="790" spans="1:26" ht="22.5" customHeight="1">
      <c r="A790" s="77"/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</row>
    <row r="791" spans="1:26" ht="22.5" customHeight="1">
      <c r="A791" s="77"/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</row>
    <row r="792" spans="1:26" ht="22.5" customHeight="1">
      <c r="A792" s="77"/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</row>
    <row r="793" spans="1:26" ht="22.5" customHeight="1">
      <c r="A793" s="77"/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</row>
    <row r="794" spans="1:26" ht="22.5" customHeight="1">
      <c r="A794" s="77"/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</row>
    <row r="795" spans="1:26" ht="22.5" customHeight="1">
      <c r="A795" s="77"/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</row>
    <row r="796" spans="1:26" ht="22.5" customHeight="1">
      <c r="A796" s="77"/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</row>
    <row r="797" spans="1:26" ht="22.5" customHeight="1">
      <c r="A797" s="77"/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</row>
    <row r="798" spans="1:26" ht="22.5" customHeight="1">
      <c r="A798" s="77"/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</row>
    <row r="799" spans="1:26" ht="22.5" customHeight="1">
      <c r="A799" s="77"/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</row>
    <row r="800" spans="1:26" ht="22.5" customHeight="1">
      <c r="A800" s="77"/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</row>
    <row r="801" spans="1:26" ht="22.5" customHeight="1">
      <c r="A801" s="77"/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</row>
    <row r="802" spans="1:26" ht="22.5" customHeight="1">
      <c r="A802" s="77"/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</row>
    <row r="803" spans="1:26" ht="22.5" customHeight="1">
      <c r="A803" s="77"/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</row>
    <row r="804" spans="1:26" ht="22.5" customHeight="1">
      <c r="A804" s="77"/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</row>
    <row r="805" spans="1:26" ht="22.5" customHeight="1">
      <c r="A805" s="77"/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</row>
    <row r="806" spans="1:26" ht="22.5" customHeight="1">
      <c r="A806" s="77"/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</row>
    <row r="807" spans="1:26" ht="22.5" customHeight="1">
      <c r="A807" s="77"/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</row>
    <row r="808" spans="1:26" ht="22.5" customHeight="1">
      <c r="A808" s="77"/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</row>
    <row r="809" spans="1:26" ht="22.5" customHeight="1">
      <c r="A809" s="77"/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</row>
    <row r="810" spans="1:26" ht="22.5" customHeight="1">
      <c r="A810" s="77"/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</row>
    <row r="811" spans="1:26" ht="22.5" customHeight="1">
      <c r="A811" s="77"/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</row>
    <row r="812" spans="1:26" ht="22.5" customHeight="1">
      <c r="A812" s="77"/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</row>
    <row r="813" spans="1:26" ht="22.5" customHeight="1">
      <c r="A813" s="77"/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</row>
    <row r="814" spans="1:26" ht="22.5" customHeight="1">
      <c r="A814" s="77"/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</row>
    <row r="815" spans="1:26" ht="22.5" customHeight="1">
      <c r="A815" s="77"/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</row>
    <row r="816" spans="1:26" ht="22.5" customHeight="1">
      <c r="A816" s="77"/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</row>
    <row r="817" spans="1:26" ht="22.5" customHeight="1">
      <c r="A817" s="77"/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</row>
    <row r="818" spans="1:26" ht="22.5" customHeight="1">
      <c r="A818" s="77"/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</row>
    <row r="819" spans="1:26" ht="22.5" customHeight="1">
      <c r="A819" s="77"/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</row>
    <row r="820" spans="1:26" ht="22.5" customHeight="1">
      <c r="A820" s="77"/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</row>
    <row r="821" spans="1:26" ht="22.5" customHeight="1">
      <c r="A821" s="77"/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</row>
    <row r="822" spans="1:26" ht="22.5" customHeight="1">
      <c r="A822" s="77"/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</row>
    <row r="823" spans="1:26" ht="22.5" customHeight="1">
      <c r="A823" s="77"/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</row>
    <row r="824" spans="1:26" ht="22.5" customHeight="1">
      <c r="A824" s="77"/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</row>
    <row r="825" spans="1:26" ht="22.5" customHeight="1">
      <c r="A825" s="77"/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</row>
    <row r="826" spans="1:26" ht="22.5" customHeight="1">
      <c r="A826" s="77"/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</row>
    <row r="827" spans="1:26" ht="22.5" customHeight="1">
      <c r="A827" s="77"/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</row>
    <row r="828" spans="1:26" ht="22.5" customHeight="1">
      <c r="A828" s="77"/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</row>
    <row r="829" spans="1:26" ht="22.5" customHeight="1">
      <c r="A829" s="77"/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</row>
    <row r="830" spans="1:26" ht="22.5" customHeight="1">
      <c r="A830" s="77"/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</row>
    <row r="831" spans="1:26" ht="22.5" customHeight="1">
      <c r="A831" s="77"/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</row>
    <row r="832" spans="1:26" ht="22.5" customHeight="1">
      <c r="A832" s="77"/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</row>
    <row r="833" spans="1:26" ht="22.5" customHeight="1">
      <c r="A833" s="77"/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</row>
    <row r="834" spans="1:26" ht="22.5" customHeight="1">
      <c r="A834" s="77"/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</row>
    <row r="835" spans="1:26" ht="22.5" customHeight="1">
      <c r="A835" s="77"/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</row>
    <row r="836" spans="1:26" ht="22.5" customHeight="1">
      <c r="A836" s="77"/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</row>
    <row r="837" spans="1:26" ht="22.5" customHeight="1">
      <c r="A837" s="77"/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</row>
    <row r="838" spans="1:26" ht="22.5" customHeight="1">
      <c r="A838" s="77"/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</row>
    <row r="839" spans="1:26" ht="22.5" customHeight="1">
      <c r="A839" s="77"/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</row>
    <row r="840" spans="1:26" ht="22.5" customHeight="1">
      <c r="A840" s="77"/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</row>
    <row r="841" spans="1:26" ht="22.5" customHeight="1">
      <c r="A841" s="77"/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</row>
    <row r="842" spans="1:26" ht="22.5" customHeight="1">
      <c r="A842" s="77"/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</row>
    <row r="843" spans="1:26" ht="22.5" customHeight="1">
      <c r="A843" s="77"/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</row>
    <row r="844" spans="1:26" ht="22.5" customHeight="1">
      <c r="A844" s="77"/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</row>
    <row r="845" spans="1:26" ht="22.5" customHeight="1">
      <c r="A845" s="77"/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</row>
    <row r="846" spans="1:26" ht="22.5" customHeight="1">
      <c r="A846" s="77"/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</row>
    <row r="847" spans="1:26" ht="22.5" customHeight="1">
      <c r="A847" s="77"/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</row>
    <row r="848" spans="1:26" ht="22.5" customHeight="1">
      <c r="A848" s="77"/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</row>
    <row r="849" spans="1:26" ht="22.5" customHeight="1">
      <c r="A849" s="77"/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</row>
    <row r="850" spans="1:26" ht="22.5" customHeight="1">
      <c r="A850" s="77"/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</row>
    <row r="851" spans="1:26" ht="22.5" customHeight="1">
      <c r="A851" s="77"/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</row>
    <row r="852" spans="1:26" ht="22.5" customHeight="1">
      <c r="A852" s="77"/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</row>
    <row r="853" spans="1:26" ht="22.5" customHeight="1">
      <c r="A853" s="77"/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</row>
    <row r="854" spans="1:26" ht="22.5" customHeight="1">
      <c r="A854" s="77"/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</row>
    <row r="855" spans="1:26" ht="22.5" customHeight="1">
      <c r="A855" s="77"/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</row>
    <row r="856" spans="1:26" ht="22.5" customHeight="1">
      <c r="A856" s="77"/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</row>
    <row r="857" spans="1:26" ht="22.5" customHeight="1">
      <c r="A857" s="77"/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</row>
    <row r="858" spans="1:26" ht="22.5" customHeight="1">
      <c r="A858" s="77"/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</row>
    <row r="859" spans="1:26" ht="22.5" customHeight="1">
      <c r="A859" s="77"/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</row>
    <row r="860" spans="1:26" ht="22.5" customHeight="1">
      <c r="A860" s="77"/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</row>
    <row r="861" spans="1:26" ht="22.5" customHeight="1">
      <c r="A861" s="77"/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</row>
    <row r="862" spans="1:26" ht="22.5" customHeight="1">
      <c r="A862" s="77"/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</row>
    <row r="863" spans="1:26" ht="22.5" customHeight="1">
      <c r="A863" s="77"/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</row>
    <row r="864" spans="1:26" ht="22.5" customHeight="1">
      <c r="A864" s="77"/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</row>
    <row r="865" spans="1:26" ht="22.5" customHeight="1">
      <c r="A865" s="77"/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</row>
    <row r="866" spans="1:26" ht="22.5" customHeight="1">
      <c r="A866" s="77"/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</row>
    <row r="867" spans="1:26" ht="22.5" customHeight="1">
      <c r="A867" s="77"/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</row>
    <row r="868" spans="1:26" ht="22.5" customHeight="1">
      <c r="A868" s="77"/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</row>
    <row r="869" spans="1:26" ht="22.5" customHeight="1">
      <c r="A869" s="77"/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</row>
    <row r="870" spans="1:26" ht="22.5" customHeight="1">
      <c r="A870" s="77"/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</row>
    <row r="871" spans="1:26" ht="22.5" customHeight="1">
      <c r="A871" s="77"/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</row>
    <row r="872" spans="1:26" ht="22.5" customHeight="1">
      <c r="A872" s="77"/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</row>
    <row r="873" spans="1:26" ht="22.5" customHeight="1">
      <c r="A873" s="77"/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</row>
    <row r="874" spans="1:26" ht="22.5" customHeight="1">
      <c r="A874" s="77"/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</row>
    <row r="875" spans="1:26" ht="22.5" customHeight="1">
      <c r="A875" s="77"/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</row>
    <row r="876" spans="1:26" ht="22.5" customHeight="1">
      <c r="A876" s="77"/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</row>
    <row r="877" spans="1:26" ht="22.5" customHeight="1">
      <c r="A877" s="77"/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</row>
    <row r="878" spans="1:26" ht="22.5" customHeight="1">
      <c r="A878" s="77"/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</row>
    <row r="879" spans="1:26" ht="22.5" customHeight="1">
      <c r="A879" s="77"/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</row>
    <row r="880" spans="1:26" ht="22.5" customHeight="1">
      <c r="A880" s="77"/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</row>
    <row r="881" spans="1:26" ht="22.5" customHeight="1">
      <c r="A881" s="77"/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</row>
    <row r="882" spans="1:26" ht="22.5" customHeight="1">
      <c r="A882" s="77"/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</row>
    <row r="883" spans="1:26" ht="22.5" customHeight="1">
      <c r="A883" s="77"/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</row>
    <row r="884" spans="1:26" ht="22.5" customHeight="1">
      <c r="A884" s="77"/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</row>
    <row r="885" spans="1:26" ht="22.5" customHeight="1">
      <c r="A885" s="77"/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</row>
    <row r="886" spans="1:26" ht="22.5" customHeight="1">
      <c r="A886" s="77"/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</row>
    <row r="887" spans="1:26" ht="22.5" customHeight="1">
      <c r="A887" s="77"/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</row>
    <row r="888" spans="1:26" ht="22.5" customHeight="1">
      <c r="A888" s="77"/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</row>
    <row r="889" spans="1:26" ht="22.5" customHeight="1">
      <c r="A889" s="77"/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</row>
    <row r="890" spans="1:26" ht="22.5" customHeight="1">
      <c r="A890" s="77"/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</row>
    <row r="891" spans="1:26" ht="22.5" customHeight="1">
      <c r="A891" s="77"/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</row>
    <row r="892" spans="1:26" ht="22.5" customHeight="1">
      <c r="A892" s="77"/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</row>
    <row r="893" spans="1:26" ht="22.5" customHeight="1">
      <c r="A893" s="77"/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</row>
    <row r="894" spans="1:26" ht="22.5" customHeight="1">
      <c r="A894" s="77"/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</row>
    <row r="895" spans="1:26" ht="22.5" customHeight="1">
      <c r="A895" s="77"/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</row>
    <row r="896" spans="1:26" ht="22.5" customHeight="1">
      <c r="A896" s="77"/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</row>
    <row r="897" spans="1:26" ht="22.5" customHeight="1">
      <c r="A897" s="77"/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</row>
    <row r="898" spans="1:26" ht="22.5" customHeight="1">
      <c r="A898" s="77"/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</row>
    <row r="899" spans="1:26" ht="22.5" customHeight="1">
      <c r="A899" s="77"/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</row>
    <row r="900" spans="1:26" ht="22.5" customHeight="1">
      <c r="A900" s="77"/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</row>
    <row r="901" spans="1:26" ht="22.5" customHeight="1">
      <c r="A901" s="77"/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</row>
    <row r="902" spans="1:26" ht="22.5" customHeight="1">
      <c r="A902" s="77"/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</row>
    <row r="903" spans="1:26" ht="22.5" customHeight="1">
      <c r="A903" s="77"/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</row>
    <row r="904" spans="1:26" ht="22.5" customHeight="1">
      <c r="A904" s="77"/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</row>
    <row r="905" spans="1:26" ht="22.5" customHeight="1">
      <c r="A905" s="77"/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</row>
    <row r="906" spans="1:26" ht="22.5" customHeight="1">
      <c r="A906" s="77"/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</row>
    <row r="907" spans="1:26" ht="22.5" customHeight="1">
      <c r="A907" s="77"/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</row>
    <row r="908" spans="1:26" ht="22.5" customHeight="1">
      <c r="A908" s="77"/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</row>
    <row r="909" spans="1:26" ht="22.5" customHeight="1">
      <c r="A909" s="77"/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</row>
    <row r="910" spans="1:26" ht="22.5" customHeight="1">
      <c r="A910" s="77"/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</row>
    <row r="911" spans="1:26" ht="22.5" customHeight="1">
      <c r="A911" s="77"/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</row>
    <row r="912" spans="1:26" ht="22.5" customHeight="1">
      <c r="A912" s="77"/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</row>
    <row r="913" spans="1:26" ht="22.5" customHeight="1">
      <c r="A913" s="77"/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</row>
    <row r="914" spans="1:26" ht="22.5" customHeight="1">
      <c r="A914" s="77"/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</row>
    <row r="915" spans="1:26" ht="22.5" customHeight="1">
      <c r="A915" s="77"/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</row>
    <row r="916" spans="1:26" ht="22.5" customHeight="1">
      <c r="A916" s="77"/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</row>
    <row r="917" spans="1:26" ht="22.5" customHeight="1">
      <c r="A917" s="77"/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</row>
    <row r="918" spans="1:26" ht="22.5" customHeight="1">
      <c r="A918" s="77"/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</row>
    <row r="919" spans="1:26" ht="22.5" customHeight="1">
      <c r="A919" s="77"/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</row>
    <row r="920" spans="1:26" ht="22.5" customHeight="1">
      <c r="A920" s="77"/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</row>
    <row r="921" spans="1:26" ht="22.5" customHeight="1">
      <c r="A921" s="77"/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</row>
    <row r="922" spans="1:26" ht="22.5" customHeight="1">
      <c r="A922" s="77"/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</row>
    <row r="923" spans="1:26" ht="22.5" customHeight="1">
      <c r="A923" s="77"/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</row>
    <row r="924" spans="1:26" ht="22.5" customHeight="1">
      <c r="A924" s="77"/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</row>
    <row r="925" spans="1:26" ht="22.5" customHeight="1">
      <c r="A925" s="77"/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</row>
    <row r="926" spans="1:26" ht="22.5" customHeight="1">
      <c r="A926" s="77"/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</row>
    <row r="927" spans="1:26" ht="22.5" customHeight="1">
      <c r="A927" s="77"/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</row>
    <row r="928" spans="1:26" ht="22.5" customHeight="1">
      <c r="A928" s="77"/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</row>
    <row r="929" spans="1:26" ht="22.5" customHeight="1">
      <c r="A929" s="77"/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</row>
    <row r="930" spans="1:26" ht="22.5" customHeight="1">
      <c r="A930" s="77"/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</row>
    <row r="931" spans="1:26" ht="22.5" customHeight="1">
      <c r="A931" s="77"/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</row>
    <row r="932" spans="1:26" ht="22.5" customHeight="1">
      <c r="A932" s="77"/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</row>
    <row r="933" spans="1:26" ht="22.5" customHeight="1">
      <c r="A933" s="77"/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</row>
    <row r="934" spans="1:26" ht="22.5" customHeight="1">
      <c r="A934" s="77"/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</row>
    <row r="935" spans="1:26" ht="22.5" customHeight="1">
      <c r="A935" s="77"/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</row>
    <row r="936" spans="1:26" ht="22.5" customHeight="1">
      <c r="A936" s="77"/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</row>
    <row r="937" spans="1:26" ht="22.5" customHeight="1">
      <c r="A937" s="77"/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</row>
    <row r="938" spans="1:26" ht="22.5" customHeight="1">
      <c r="A938" s="77"/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</row>
    <row r="939" spans="1:26" ht="22.5" customHeight="1">
      <c r="A939" s="77"/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</row>
    <row r="940" spans="1:26" ht="22.5" customHeight="1">
      <c r="A940" s="77"/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</row>
    <row r="941" spans="1:26" ht="22.5" customHeight="1">
      <c r="A941" s="77"/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</row>
    <row r="942" spans="1:26" ht="22.5" customHeight="1">
      <c r="A942" s="77"/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</row>
    <row r="943" spans="1:26" ht="22.5" customHeight="1">
      <c r="A943" s="77"/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</row>
    <row r="944" spans="1:26" ht="22.5" customHeight="1">
      <c r="A944" s="77"/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</row>
    <row r="945" spans="1:26" ht="22.5" customHeight="1">
      <c r="A945" s="77"/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</row>
    <row r="946" spans="1:26" ht="22.5" customHeight="1">
      <c r="A946" s="77"/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</row>
    <row r="947" spans="1:26" ht="22.5" customHeight="1">
      <c r="A947" s="77"/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</row>
    <row r="948" spans="1:26" ht="22.5" customHeight="1">
      <c r="A948" s="77"/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</row>
    <row r="949" spans="1:26" ht="22.5" customHeight="1">
      <c r="A949" s="77"/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</row>
    <row r="950" spans="1:26" ht="22.5" customHeight="1">
      <c r="A950" s="77"/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</row>
    <row r="951" spans="1:26" ht="22.5" customHeight="1">
      <c r="A951" s="77"/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</row>
    <row r="952" spans="1:26" ht="22.5" customHeight="1">
      <c r="A952" s="77"/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</row>
    <row r="953" spans="1:26" ht="22.5" customHeight="1">
      <c r="A953" s="77"/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</row>
    <row r="954" spans="1:26" ht="22.5" customHeight="1">
      <c r="A954" s="77"/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</row>
    <row r="955" spans="1:26" ht="22.5" customHeight="1">
      <c r="A955" s="77"/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</row>
    <row r="956" spans="1:26" ht="22.5" customHeight="1">
      <c r="A956" s="77"/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</row>
    <row r="957" spans="1:26" ht="22.5" customHeight="1">
      <c r="A957" s="77"/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</row>
    <row r="958" spans="1:26" ht="22.5" customHeight="1">
      <c r="A958" s="77"/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</row>
    <row r="959" spans="1:26" ht="22.5" customHeight="1">
      <c r="A959" s="77"/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</row>
    <row r="960" spans="1:26" ht="22.5" customHeight="1">
      <c r="A960" s="77"/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</row>
    <row r="961" spans="1:26" ht="22.5" customHeight="1">
      <c r="A961" s="77"/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</row>
    <row r="962" spans="1:26" ht="22.5" customHeight="1">
      <c r="A962" s="77"/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</row>
    <row r="963" spans="1:26" ht="22.5" customHeight="1">
      <c r="A963" s="77"/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</row>
    <row r="964" spans="1:26" ht="22.5" customHeight="1">
      <c r="A964" s="77"/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</row>
    <row r="965" spans="1:26" ht="22.5" customHeight="1">
      <c r="A965" s="77"/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</row>
    <row r="966" spans="1:26" ht="22.5" customHeight="1">
      <c r="A966" s="77"/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</row>
    <row r="967" spans="1:26" ht="22.5" customHeight="1">
      <c r="A967" s="77"/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</row>
    <row r="968" spans="1:26" ht="22.5" customHeight="1">
      <c r="A968" s="77"/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</row>
    <row r="969" spans="1:26" ht="22.5" customHeight="1">
      <c r="A969" s="77"/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</row>
    <row r="970" spans="1:26" ht="22.5" customHeight="1">
      <c r="A970" s="77"/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</row>
    <row r="971" spans="1:26" ht="22.5" customHeight="1">
      <c r="A971" s="77"/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</row>
    <row r="972" spans="1:26" ht="22.5" customHeight="1">
      <c r="A972" s="77"/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</row>
    <row r="973" spans="1:26" ht="22.5" customHeight="1">
      <c r="A973" s="77"/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</row>
    <row r="974" spans="1:26" ht="22.5" customHeight="1">
      <c r="A974" s="77"/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</row>
    <row r="975" spans="1:26" ht="22.5" customHeight="1">
      <c r="A975" s="77"/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</row>
    <row r="976" spans="1:26" ht="22.5" customHeight="1">
      <c r="A976" s="77"/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</row>
    <row r="977" spans="1:26" ht="22.5" customHeight="1">
      <c r="A977" s="77"/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</row>
    <row r="978" spans="1:26" ht="22.5" customHeight="1">
      <c r="A978" s="77"/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</row>
    <row r="979" spans="1:26" ht="22.5" customHeight="1">
      <c r="A979" s="77"/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</row>
    <row r="980" spans="1:26" ht="22.5" customHeight="1">
      <c r="A980" s="77"/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</row>
    <row r="981" spans="1:26" ht="22.5" customHeight="1">
      <c r="A981" s="77"/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</row>
    <row r="982" spans="1:26" ht="22.5" customHeight="1">
      <c r="A982" s="77"/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</row>
    <row r="983" spans="1:26" ht="22.5" customHeight="1">
      <c r="A983" s="77"/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</row>
    <row r="984" spans="1:26" ht="22.5" customHeight="1">
      <c r="A984" s="77"/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</row>
    <row r="985" spans="1:26" ht="22.5" customHeight="1">
      <c r="A985" s="77"/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</row>
    <row r="986" spans="1:26" ht="22.5" customHeight="1">
      <c r="A986" s="77"/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</row>
    <row r="987" spans="1:26" ht="22.5" customHeight="1">
      <c r="A987" s="77"/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</row>
    <row r="988" spans="1:26" ht="22.5" customHeight="1">
      <c r="A988" s="77"/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</row>
    <row r="989" spans="1:26" ht="22.5" customHeight="1">
      <c r="A989" s="77"/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</row>
    <row r="990" spans="1:26" ht="22.5" customHeight="1">
      <c r="A990" s="77"/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</row>
    <row r="991" spans="1:26" ht="22.5" customHeight="1">
      <c r="A991" s="77"/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</row>
    <row r="992" spans="1:26" ht="22.5" customHeight="1">
      <c r="A992" s="77"/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</row>
    <row r="993" spans="1:26" ht="22.5" customHeight="1">
      <c r="A993" s="77"/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</row>
    <row r="994" spans="1:26" ht="22.5" customHeight="1">
      <c r="A994" s="77"/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</row>
    <row r="995" spans="1:26" ht="22.5" customHeight="1">
      <c r="A995" s="77"/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</row>
    <row r="996" spans="1:26" ht="22.5" customHeight="1">
      <c r="A996" s="77"/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</row>
    <row r="997" spans="1:26" ht="22.5" customHeight="1">
      <c r="A997" s="77"/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</row>
    <row r="998" spans="1:26" ht="22.5" customHeight="1">
      <c r="A998" s="77"/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</row>
    <row r="999" spans="1:26" ht="22.5" customHeight="1">
      <c r="A999" s="77"/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</row>
    <row r="1000" spans="1:26" ht="22.5" customHeight="1">
      <c r="A1000" s="77"/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</row>
  </sheetData>
  <mergeCells count="5">
    <mergeCell ref="B1:Q1"/>
    <mergeCell ref="C2:Q2"/>
    <mergeCell ref="D4:H4"/>
    <mergeCell ref="I4:M4"/>
    <mergeCell ref="N4:R4"/>
  </mergeCells>
  <dataValidations count="1">
    <dataValidation type="whole" allowBlank="1" showInputMessage="1" showErrorMessage="1" prompt="กรอกค่าระดับการประเมินเป็น 0 , 1 , 2 , 3 เท่านั้นครับ" sqref="D6 E6:R6 D7:R50" xr:uid="{2F69138E-CF88-48A6-A097-723722892FAD}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BP1000"/>
  <sheetViews>
    <sheetView showGridLines="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BO47" sqref="BO47"/>
    </sheetView>
  </sheetViews>
  <sheetFormatPr defaultColWidth="12.625" defaultRowHeight="15" customHeight="1"/>
  <cols>
    <col min="1" max="1" width="3.625" style="79" customWidth="1"/>
    <col min="2" max="2" width="8.625" style="79" customWidth="1"/>
    <col min="3" max="3" width="20.875" style="79" customWidth="1"/>
    <col min="4" max="11" width="5.875" style="79" customWidth="1"/>
    <col min="12" max="12" width="10.375" style="79" customWidth="1"/>
    <col min="13" max="13" width="10.375" style="229" customWidth="1"/>
    <col min="14" max="19" width="5.125" style="79" customWidth="1"/>
    <col min="20" max="20" width="8" style="143" customWidth="1"/>
    <col min="21" max="34" width="2.875" style="79" customWidth="1"/>
    <col min="35" max="35" width="5" style="79" customWidth="1"/>
    <col min="36" max="36" width="3.25" style="79" customWidth="1"/>
    <col min="37" max="37" width="2.875" style="79" customWidth="1"/>
    <col min="38" max="38" width="4.375" style="79" customWidth="1"/>
    <col min="39" max="39" width="9.875" style="143" customWidth="1"/>
    <col min="40" max="40" width="11.125" style="79" customWidth="1"/>
    <col min="41" max="48" width="5.125" style="79" customWidth="1"/>
    <col min="49" max="49" width="10.875" style="79" customWidth="1"/>
    <col min="50" max="53" width="5.375" style="79" customWidth="1"/>
    <col min="54" max="54" width="9.625" style="143" customWidth="1"/>
    <col min="55" max="65" width="5.625" style="79" customWidth="1"/>
    <col min="66" max="66" width="9.25" style="143" customWidth="1"/>
    <col min="67" max="67" width="12.875" style="164" customWidth="1"/>
    <col min="68" max="68" width="11.75" style="160" customWidth="1"/>
    <col min="69" max="16384" width="12.625" style="79"/>
  </cols>
  <sheetData>
    <row r="1" spans="1:68" ht="19.5" customHeight="1">
      <c r="A1" s="120"/>
      <c r="B1" s="120"/>
      <c r="C1" s="283" t="s">
        <v>32</v>
      </c>
      <c r="D1" s="362"/>
      <c r="E1" s="362"/>
      <c r="F1" s="362"/>
      <c r="G1" s="362"/>
      <c r="H1" s="362"/>
      <c r="I1" s="362"/>
      <c r="J1" s="362"/>
      <c r="K1" s="362"/>
      <c r="L1" s="120"/>
      <c r="M1" s="224"/>
      <c r="N1" s="283" t="s">
        <v>32</v>
      </c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  <c r="AM1" s="156"/>
      <c r="AN1" s="283" t="s">
        <v>32</v>
      </c>
      <c r="AO1" s="362"/>
      <c r="AP1" s="362"/>
      <c r="AQ1" s="362"/>
      <c r="AR1" s="362"/>
      <c r="AS1" s="362"/>
      <c r="AT1" s="362"/>
      <c r="AU1" s="362"/>
      <c r="AV1" s="362"/>
      <c r="AW1" s="362"/>
      <c r="AX1" s="362"/>
      <c r="AY1" s="362"/>
      <c r="AZ1" s="362"/>
      <c r="BA1" s="362"/>
      <c r="BB1" s="156"/>
      <c r="BC1" s="283" t="s">
        <v>32</v>
      </c>
      <c r="BD1" s="362"/>
      <c r="BE1" s="362"/>
      <c r="BF1" s="362"/>
      <c r="BG1" s="362"/>
      <c r="BH1" s="362"/>
      <c r="BI1" s="362"/>
      <c r="BJ1" s="362"/>
      <c r="BK1" s="362"/>
      <c r="BL1" s="362"/>
      <c r="BM1" s="362"/>
      <c r="BN1" s="362"/>
      <c r="BO1" s="362"/>
      <c r="BP1" s="362"/>
    </row>
    <row r="2" spans="1:68" ht="19.5" customHeight="1">
      <c r="A2" s="120"/>
      <c r="B2" s="120"/>
      <c r="C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1/7 ปีการศึกษา 2567         </v>
      </c>
      <c r="D2" s="362"/>
      <c r="E2" s="362"/>
      <c r="F2" s="362"/>
      <c r="G2" s="362"/>
      <c r="H2" s="362"/>
      <c r="I2" s="362"/>
      <c r="J2" s="362"/>
      <c r="K2" s="362"/>
      <c r="L2" s="120"/>
      <c r="M2" s="224"/>
      <c r="N2" s="120"/>
      <c r="O2" s="120"/>
      <c r="P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1/7 ปีการศึกษา 2567         </v>
      </c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3"/>
      <c r="AK2" s="363"/>
      <c r="AL2" s="363"/>
      <c r="AM2" s="121"/>
      <c r="AN2" s="120"/>
      <c r="AO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1/7 ปีการศึกษา 2567         </v>
      </c>
      <c r="AP2" s="362"/>
      <c r="AQ2" s="362"/>
      <c r="AR2" s="362"/>
      <c r="AS2" s="362"/>
      <c r="AT2" s="362"/>
      <c r="AU2" s="362"/>
      <c r="AV2" s="362"/>
      <c r="AW2" s="362"/>
      <c r="AX2" s="362"/>
      <c r="AY2" s="362"/>
      <c r="AZ2" s="120"/>
      <c r="BA2" s="120"/>
      <c r="BB2" s="121"/>
      <c r="BC2" s="120"/>
      <c r="BD2" s="283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1/7 ปีการศึกษา 2567         </v>
      </c>
      <c r="BE2" s="362"/>
      <c r="BF2" s="362"/>
      <c r="BG2" s="362"/>
      <c r="BH2" s="362"/>
      <c r="BI2" s="362"/>
      <c r="BJ2" s="362"/>
      <c r="BK2" s="362"/>
      <c r="BL2" s="362"/>
      <c r="BM2" s="362"/>
      <c r="BN2" s="362"/>
      <c r="BO2" s="362"/>
      <c r="BP2" s="165"/>
    </row>
    <row r="3" spans="1:68" ht="7.5" customHeight="1" thickBo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225"/>
      <c r="N3" s="78"/>
      <c r="O3" s="78"/>
      <c r="P3" s="78"/>
      <c r="Q3" s="78"/>
      <c r="R3" s="78"/>
      <c r="S3" s="78"/>
      <c r="T3" s="122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122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122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122"/>
      <c r="BO3" s="161"/>
      <c r="BP3" s="157"/>
    </row>
    <row r="4" spans="1:68" ht="21" customHeight="1">
      <c r="A4" s="341" t="s">
        <v>2</v>
      </c>
      <c r="B4" s="342" t="str">
        <f>สรุปผลสมรรถนะ!C4</f>
        <v>เลขประจำตัวนักเรียน</v>
      </c>
      <c r="C4" s="344" t="s">
        <v>31</v>
      </c>
      <c r="D4" s="343" t="s">
        <v>33</v>
      </c>
      <c r="E4" s="327"/>
      <c r="F4" s="327"/>
      <c r="G4" s="327"/>
      <c r="H4" s="327"/>
      <c r="I4" s="327"/>
      <c r="J4" s="327"/>
      <c r="K4" s="327"/>
      <c r="L4" s="328"/>
      <c r="M4" s="351" t="s">
        <v>298</v>
      </c>
      <c r="N4" s="346" t="s">
        <v>34</v>
      </c>
      <c r="O4" s="327"/>
      <c r="P4" s="327"/>
      <c r="Q4" s="327"/>
      <c r="R4" s="327"/>
      <c r="S4" s="328"/>
      <c r="T4" s="309" t="s">
        <v>299</v>
      </c>
      <c r="U4" s="326" t="s">
        <v>35</v>
      </c>
      <c r="V4" s="327"/>
      <c r="W4" s="327"/>
      <c r="X4" s="327"/>
      <c r="Y4" s="327"/>
      <c r="Z4" s="327"/>
      <c r="AA4" s="327"/>
      <c r="AB4" s="327"/>
      <c r="AC4" s="327"/>
      <c r="AD4" s="327"/>
      <c r="AE4" s="327"/>
      <c r="AF4" s="327"/>
      <c r="AG4" s="327"/>
      <c r="AH4" s="327"/>
      <c r="AI4" s="327"/>
      <c r="AJ4" s="327"/>
      <c r="AK4" s="327"/>
      <c r="AL4" s="328"/>
      <c r="AM4" s="309" t="s">
        <v>303</v>
      </c>
      <c r="AN4" s="361" t="s">
        <v>36</v>
      </c>
      <c r="AO4" s="327"/>
      <c r="AP4" s="327"/>
      <c r="AQ4" s="327"/>
      <c r="AR4" s="327"/>
      <c r="AS4" s="327"/>
      <c r="AT4" s="327"/>
      <c r="AU4" s="327"/>
      <c r="AV4" s="327"/>
      <c r="AW4" s="327"/>
      <c r="AX4" s="327"/>
      <c r="AY4" s="327"/>
      <c r="AZ4" s="327"/>
      <c r="BA4" s="328"/>
      <c r="BB4" s="309" t="s">
        <v>306</v>
      </c>
      <c r="BC4" s="371" t="s">
        <v>37</v>
      </c>
      <c r="BD4" s="327"/>
      <c r="BE4" s="327"/>
      <c r="BF4" s="327"/>
      <c r="BG4" s="327"/>
      <c r="BH4" s="327"/>
      <c r="BI4" s="327"/>
      <c r="BJ4" s="327"/>
      <c r="BK4" s="327"/>
      <c r="BL4" s="327"/>
      <c r="BM4" s="327"/>
      <c r="BN4" s="375" t="s">
        <v>307</v>
      </c>
      <c r="BO4" s="364" t="s">
        <v>38</v>
      </c>
      <c r="BP4" s="367" t="s">
        <v>39</v>
      </c>
    </row>
    <row r="5" spans="1:68" ht="22.5" customHeight="1">
      <c r="A5" s="287"/>
      <c r="B5" s="287"/>
      <c r="C5" s="293"/>
      <c r="D5" s="347" t="s">
        <v>40</v>
      </c>
      <c r="E5" s="291"/>
      <c r="F5" s="291"/>
      <c r="G5" s="300"/>
      <c r="H5" s="354" t="s">
        <v>41</v>
      </c>
      <c r="I5" s="300"/>
      <c r="J5" s="355" t="s">
        <v>42</v>
      </c>
      <c r="K5" s="300"/>
      <c r="L5" s="123" t="s">
        <v>43</v>
      </c>
      <c r="M5" s="352"/>
      <c r="N5" s="359" t="s">
        <v>40</v>
      </c>
      <c r="O5" s="291"/>
      <c r="P5" s="300"/>
      <c r="Q5" s="360" t="s">
        <v>41</v>
      </c>
      <c r="R5" s="291"/>
      <c r="S5" s="302"/>
      <c r="T5" s="310"/>
      <c r="U5" s="316" t="s">
        <v>40</v>
      </c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300"/>
      <c r="AJ5" s="335" t="s">
        <v>41</v>
      </c>
      <c r="AK5" s="336"/>
      <c r="AL5" s="337"/>
      <c r="AM5" s="310"/>
      <c r="AN5" s="124" t="s">
        <v>40</v>
      </c>
      <c r="AO5" s="312" t="s">
        <v>41</v>
      </c>
      <c r="AP5" s="291"/>
      <c r="AQ5" s="300"/>
      <c r="AR5" s="312" t="s">
        <v>42</v>
      </c>
      <c r="AS5" s="291"/>
      <c r="AT5" s="291"/>
      <c r="AU5" s="291"/>
      <c r="AV5" s="300"/>
      <c r="AW5" s="125" t="s">
        <v>43</v>
      </c>
      <c r="AX5" s="301" t="s">
        <v>44</v>
      </c>
      <c r="AY5" s="300"/>
      <c r="AZ5" s="301" t="s">
        <v>45</v>
      </c>
      <c r="BA5" s="302"/>
      <c r="BB5" s="310"/>
      <c r="BC5" s="372" t="s">
        <v>40</v>
      </c>
      <c r="BD5" s="291"/>
      <c r="BE5" s="291"/>
      <c r="BF5" s="300"/>
      <c r="BG5" s="370" t="s">
        <v>41</v>
      </c>
      <c r="BH5" s="291"/>
      <c r="BI5" s="291"/>
      <c r="BJ5" s="291"/>
      <c r="BK5" s="291"/>
      <c r="BL5" s="291"/>
      <c r="BM5" s="291"/>
      <c r="BN5" s="376"/>
      <c r="BO5" s="365"/>
      <c r="BP5" s="368"/>
    </row>
    <row r="6" spans="1:68" ht="16.5" customHeight="1">
      <c r="A6" s="287"/>
      <c r="B6" s="287"/>
      <c r="C6" s="293"/>
      <c r="D6" s="357" t="s">
        <v>46</v>
      </c>
      <c r="E6" s="291"/>
      <c r="F6" s="291"/>
      <c r="G6" s="300"/>
      <c r="H6" s="358" t="s">
        <v>46</v>
      </c>
      <c r="I6" s="300"/>
      <c r="J6" s="358" t="s">
        <v>46</v>
      </c>
      <c r="K6" s="300"/>
      <c r="L6" s="136" t="s">
        <v>46</v>
      </c>
      <c r="M6" s="352"/>
      <c r="N6" s="349" t="s">
        <v>46</v>
      </c>
      <c r="O6" s="291"/>
      <c r="P6" s="300"/>
      <c r="Q6" s="348" t="s">
        <v>46</v>
      </c>
      <c r="R6" s="291"/>
      <c r="S6" s="302"/>
      <c r="T6" s="310"/>
      <c r="U6" s="317" t="s">
        <v>46</v>
      </c>
      <c r="V6" s="291"/>
      <c r="W6" s="291"/>
      <c r="X6" s="291"/>
      <c r="Y6" s="291"/>
      <c r="Z6" s="291"/>
      <c r="AA6" s="291"/>
      <c r="AB6" s="291"/>
      <c r="AC6" s="291"/>
      <c r="AD6" s="318"/>
      <c r="AE6" s="318"/>
      <c r="AF6" s="291"/>
      <c r="AG6" s="291"/>
      <c r="AH6" s="291"/>
      <c r="AI6" s="300"/>
      <c r="AJ6" s="338" t="s">
        <v>46</v>
      </c>
      <c r="AK6" s="339"/>
      <c r="AL6" s="340"/>
      <c r="AM6" s="310"/>
      <c r="AN6" s="137" t="s">
        <v>46</v>
      </c>
      <c r="AO6" s="303" t="s">
        <v>46</v>
      </c>
      <c r="AP6" s="291"/>
      <c r="AQ6" s="300"/>
      <c r="AR6" s="303" t="s">
        <v>46</v>
      </c>
      <c r="AS6" s="291"/>
      <c r="AT6" s="291"/>
      <c r="AU6" s="291"/>
      <c r="AV6" s="300"/>
      <c r="AW6" s="138" t="s">
        <v>46</v>
      </c>
      <c r="AX6" s="303" t="s">
        <v>46</v>
      </c>
      <c r="AY6" s="300"/>
      <c r="AZ6" s="303" t="s">
        <v>46</v>
      </c>
      <c r="BA6" s="302"/>
      <c r="BB6" s="310"/>
      <c r="BC6" s="373" t="s">
        <v>46</v>
      </c>
      <c r="BD6" s="291"/>
      <c r="BE6" s="291"/>
      <c r="BF6" s="300"/>
      <c r="BG6" s="290" t="s">
        <v>46</v>
      </c>
      <c r="BH6" s="291"/>
      <c r="BI6" s="291"/>
      <c r="BJ6" s="291"/>
      <c r="BK6" s="291"/>
      <c r="BL6" s="291"/>
      <c r="BM6" s="291"/>
      <c r="BN6" s="376"/>
      <c r="BO6" s="365"/>
      <c r="BP6" s="368"/>
    </row>
    <row r="7" spans="1:68" ht="15.75" customHeight="1">
      <c r="A7" s="287"/>
      <c r="B7" s="287"/>
      <c r="C7" s="293"/>
      <c r="D7" s="345" t="s">
        <v>47</v>
      </c>
      <c r="E7" s="319" t="s">
        <v>48</v>
      </c>
      <c r="F7" s="319" t="s">
        <v>49</v>
      </c>
      <c r="G7" s="319" t="s">
        <v>50</v>
      </c>
      <c r="H7" s="319" t="s">
        <v>51</v>
      </c>
      <c r="I7" s="319" t="s">
        <v>52</v>
      </c>
      <c r="J7" s="319" t="s">
        <v>53</v>
      </c>
      <c r="K7" s="319" t="s">
        <v>54</v>
      </c>
      <c r="L7" s="356" t="s">
        <v>55</v>
      </c>
      <c r="M7" s="352"/>
      <c r="N7" s="350" t="s">
        <v>56</v>
      </c>
      <c r="O7" s="324" t="s">
        <v>57</v>
      </c>
      <c r="P7" s="324" t="s">
        <v>58</v>
      </c>
      <c r="Q7" s="324" t="s">
        <v>59</v>
      </c>
      <c r="R7" s="324" t="s">
        <v>60</v>
      </c>
      <c r="S7" s="325" t="s">
        <v>61</v>
      </c>
      <c r="T7" s="310"/>
      <c r="U7" s="331" t="s">
        <v>62</v>
      </c>
      <c r="V7" s="299"/>
      <c r="W7" s="299"/>
      <c r="X7" s="299"/>
      <c r="Y7" s="299"/>
      <c r="Z7" s="299"/>
      <c r="AA7" s="299"/>
      <c r="AB7" s="299"/>
      <c r="AC7" s="332"/>
      <c r="AD7" s="304" t="s">
        <v>63</v>
      </c>
      <c r="AE7" s="304"/>
      <c r="AF7" s="299" t="s">
        <v>64</v>
      </c>
      <c r="AG7" s="291"/>
      <c r="AH7" s="300"/>
      <c r="AI7" s="320" t="s">
        <v>65</v>
      </c>
      <c r="AJ7" s="333" t="s">
        <v>66</v>
      </c>
      <c r="AK7" s="334"/>
      <c r="AL7" s="334"/>
      <c r="AM7" s="310"/>
      <c r="AN7" s="295" t="s">
        <v>67</v>
      </c>
      <c r="AO7" s="286" t="s">
        <v>68</v>
      </c>
      <c r="AP7" s="286" t="s">
        <v>69</v>
      </c>
      <c r="AQ7" s="286" t="s">
        <v>70</v>
      </c>
      <c r="AR7" s="286" t="s">
        <v>71</v>
      </c>
      <c r="AS7" s="286" t="s">
        <v>72</v>
      </c>
      <c r="AT7" s="286" t="s">
        <v>73</v>
      </c>
      <c r="AU7" s="286" t="s">
        <v>304</v>
      </c>
      <c r="AV7" s="286" t="s">
        <v>305</v>
      </c>
      <c r="AW7" s="286" t="s">
        <v>74</v>
      </c>
      <c r="AX7" s="286" t="s">
        <v>75</v>
      </c>
      <c r="AY7" s="286" t="s">
        <v>76</v>
      </c>
      <c r="AZ7" s="286" t="s">
        <v>77</v>
      </c>
      <c r="BA7" s="313" t="s">
        <v>78</v>
      </c>
      <c r="BB7" s="310"/>
      <c r="BC7" s="374" t="s">
        <v>79</v>
      </c>
      <c r="BD7" s="298" t="s">
        <v>80</v>
      </c>
      <c r="BE7" s="298" t="s">
        <v>81</v>
      </c>
      <c r="BF7" s="298" t="s">
        <v>82</v>
      </c>
      <c r="BG7" s="298" t="s">
        <v>83</v>
      </c>
      <c r="BH7" s="298" t="s">
        <v>84</v>
      </c>
      <c r="BI7" s="298" t="s">
        <v>85</v>
      </c>
      <c r="BJ7" s="292" t="s">
        <v>86</v>
      </c>
      <c r="BK7" s="292" t="s">
        <v>309</v>
      </c>
      <c r="BL7" s="292" t="s">
        <v>310</v>
      </c>
      <c r="BM7" s="292" t="s">
        <v>311</v>
      </c>
      <c r="BN7" s="376"/>
      <c r="BO7" s="365"/>
      <c r="BP7" s="368"/>
    </row>
    <row r="8" spans="1:68" ht="15.75" customHeight="1">
      <c r="A8" s="287"/>
      <c r="B8" s="287"/>
      <c r="C8" s="293"/>
      <c r="D8" s="296"/>
      <c r="E8" s="287"/>
      <c r="F8" s="287"/>
      <c r="G8" s="287"/>
      <c r="H8" s="287"/>
      <c r="I8" s="287"/>
      <c r="J8" s="287"/>
      <c r="K8" s="287"/>
      <c r="L8" s="314"/>
      <c r="M8" s="352"/>
      <c r="N8" s="296"/>
      <c r="O8" s="287"/>
      <c r="P8" s="287"/>
      <c r="Q8" s="287"/>
      <c r="R8" s="287"/>
      <c r="S8" s="314"/>
      <c r="T8" s="310"/>
      <c r="U8" s="323" t="s">
        <v>87</v>
      </c>
      <c r="V8" s="289" t="s">
        <v>88</v>
      </c>
      <c r="W8" s="289" t="s">
        <v>89</v>
      </c>
      <c r="X8" s="329" t="s">
        <v>90</v>
      </c>
      <c r="Y8" s="291"/>
      <c r="Z8" s="300"/>
      <c r="AA8" s="289" t="s">
        <v>91</v>
      </c>
      <c r="AB8" s="289" t="s">
        <v>92</v>
      </c>
      <c r="AC8" s="330" t="s">
        <v>300</v>
      </c>
      <c r="AD8" s="305" t="s">
        <v>301</v>
      </c>
      <c r="AE8" s="307" t="s">
        <v>302</v>
      </c>
      <c r="AF8" s="289" t="s">
        <v>87</v>
      </c>
      <c r="AG8" s="289" t="s">
        <v>88</v>
      </c>
      <c r="AH8" s="289" t="s">
        <v>89</v>
      </c>
      <c r="AI8" s="321"/>
      <c r="AJ8" s="289" t="s">
        <v>87</v>
      </c>
      <c r="AK8" s="289" t="s">
        <v>88</v>
      </c>
      <c r="AL8" s="289" t="s">
        <v>89</v>
      </c>
      <c r="AM8" s="310"/>
      <c r="AN8" s="296"/>
      <c r="AO8" s="287"/>
      <c r="AP8" s="287"/>
      <c r="AQ8" s="287"/>
      <c r="AR8" s="287"/>
      <c r="AS8" s="287"/>
      <c r="AT8" s="287"/>
      <c r="AU8" s="287"/>
      <c r="AV8" s="287"/>
      <c r="AW8" s="287"/>
      <c r="AX8" s="287"/>
      <c r="AY8" s="287"/>
      <c r="AZ8" s="287"/>
      <c r="BA8" s="314"/>
      <c r="BB8" s="310"/>
      <c r="BC8" s="296"/>
      <c r="BD8" s="287"/>
      <c r="BE8" s="287"/>
      <c r="BF8" s="287"/>
      <c r="BG8" s="287"/>
      <c r="BH8" s="287"/>
      <c r="BI8" s="287"/>
      <c r="BJ8" s="293"/>
      <c r="BK8" s="293"/>
      <c r="BL8" s="293"/>
      <c r="BM8" s="293"/>
      <c r="BN8" s="376"/>
      <c r="BO8" s="365"/>
      <c r="BP8" s="368"/>
    </row>
    <row r="9" spans="1:68" ht="15.75" customHeight="1">
      <c r="A9" s="288"/>
      <c r="B9" s="288"/>
      <c r="C9" s="294"/>
      <c r="D9" s="297"/>
      <c r="E9" s="288"/>
      <c r="F9" s="288"/>
      <c r="G9" s="288"/>
      <c r="H9" s="288"/>
      <c r="I9" s="288"/>
      <c r="J9" s="288"/>
      <c r="K9" s="288"/>
      <c r="L9" s="315"/>
      <c r="M9" s="353"/>
      <c r="N9" s="297"/>
      <c r="O9" s="288"/>
      <c r="P9" s="288"/>
      <c r="Q9" s="288"/>
      <c r="R9" s="288"/>
      <c r="S9" s="315"/>
      <c r="T9" s="311"/>
      <c r="U9" s="297"/>
      <c r="V9" s="288"/>
      <c r="W9" s="288"/>
      <c r="X9" s="126">
        <v>4.0999999999999996</v>
      </c>
      <c r="Y9" s="126">
        <v>4.2</v>
      </c>
      <c r="Z9" s="126">
        <v>4.3</v>
      </c>
      <c r="AA9" s="288"/>
      <c r="AB9" s="288"/>
      <c r="AC9" s="306"/>
      <c r="AD9" s="306"/>
      <c r="AE9" s="308"/>
      <c r="AF9" s="288"/>
      <c r="AG9" s="288"/>
      <c r="AH9" s="288"/>
      <c r="AI9" s="322"/>
      <c r="AJ9" s="288"/>
      <c r="AK9" s="288"/>
      <c r="AL9" s="288"/>
      <c r="AM9" s="311"/>
      <c r="AN9" s="297"/>
      <c r="AO9" s="288"/>
      <c r="AP9" s="288"/>
      <c r="AQ9" s="288"/>
      <c r="AR9" s="288"/>
      <c r="AS9" s="288"/>
      <c r="AT9" s="288"/>
      <c r="AU9" s="288"/>
      <c r="AV9" s="288"/>
      <c r="AW9" s="288"/>
      <c r="AX9" s="288"/>
      <c r="AY9" s="288"/>
      <c r="AZ9" s="288"/>
      <c r="BA9" s="315"/>
      <c r="BB9" s="311"/>
      <c r="BC9" s="297"/>
      <c r="BD9" s="288"/>
      <c r="BE9" s="288"/>
      <c r="BF9" s="288"/>
      <c r="BG9" s="288"/>
      <c r="BH9" s="288"/>
      <c r="BI9" s="288"/>
      <c r="BJ9" s="294"/>
      <c r="BK9" s="294"/>
      <c r="BL9" s="294"/>
      <c r="BM9" s="294"/>
      <c r="BN9" s="377"/>
      <c r="BO9" s="366"/>
      <c r="BP9" s="369"/>
    </row>
    <row r="10" spans="1:68" ht="15.75" customHeight="1">
      <c r="A10" s="127">
        <v>1</v>
      </c>
      <c r="B10" s="128">
        <f>IF(นักเรียน!B6="","",นักเรียน!B6)</f>
        <v>20242</v>
      </c>
      <c r="C10" s="252" t="str">
        <f>IF(นักเรียน!C6="","",นักเรียน!C6)</f>
        <v>เด็กชายอนันต์ อนุพันธุ์</v>
      </c>
      <c r="D10" s="253"/>
      <c r="E10" s="131"/>
      <c r="F10" s="131"/>
      <c r="G10" s="131"/>
      <c r="H10" s="131"/>
      <c r="I10" s="131"/>
      <c r="J10" s="131"/>
      <c r="K10" s="131"/>
      <c r="L10" s="131"/>
      <c r="M10" s="133" t="e">
        <f>MODE(D10:L10)</f>
        <v>#N/A</v>
      </c>
      <c r="N10" s="130"/>
      <c r="O10" s="131"/>
      <c r="P10" s="131"/>
      <c r="Q10" s="131"/>
      <c r="R10" s="131"/>
      <c r="S10" s="132"/>
      <c r="T10" s="133" t="e">
        <f>MODE(M10:S10)</f>
        <v>#N/A</v>
      </c>
      <c r="U10" s="130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55"/>
      <c r="AK10" s="155"/>
      <c r="AL10" s="132"/>
      <c r="AM10" s="133" t="e">
        <f>MODE(U10:AL10)</f>
        <v>#N/A</v>
      </c>
      <c r="AN10" s="130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2"/>
      <c r="BB10" s="133" t="e">
        <f>MODE(AN10:BA10)</f>
        <v>#N/A</v>
      </c>
      <c r="BC10" s="130"/>
      <c r="BD10" s="131"/>
      <c r="BE10" s="131"/>
      <c r="BF10" s="131"/>
      <c r="BG10" s="131"/>
      <c r="BH10" s="131"/>
      <c r="BI10" s="131"/>
      <c r="BJ10" s="155"/>
      <c r="BK10" s="155"/>
      <c r="BL10" s="155"/>
      <c r="BM10" s="155"/>
      <c r="BN10" s="233" t="e">
        <f>MODE(BC10:BM10)</f>
        <v>#N/A</v>
      </c>
      <c r="BO10" s="237" t="e">
        <f>MODE(M10,T10,AM10,BB10,BN10)</f>
        <v>#N/A</v>
      </c>
      <c r="BP10" s="236" t="e">
        <f t="shared" ref="BP10:BP32" si="0">IF(BO10="","",IF(BO10=3,"ดีเยี่ยม",IF(BO10=2,"ดี",IF(BO10=1,"พอใช้","ปรับปรุง"))))</f>
        <v>#N/A</v>
      </c>
    </row>
    <row r="11" spans="1:68" ht="15.75" customHeight="1">
      <c r="A11" s="127">
        <v>2</v>
      </c>
      <c r="B11" s="128">
        <f>IF(นักเรียน!B7="","",นักเรียน!B7)</f>
        <v>20243</v>
      </c>
      <c r="C11" s="252" t="str">
        <f>IF(นักเรียน!C7="","",นักเรียน!C7)</f>
        <v>เด็กชายกิตติกวิน ภูทัดฝน</v>
      </c>
      <c r="D11" s="130"/>
      <c r="E11" s="131"/>
      <c r="F11" s="131"/>
      <c r="G11" s="131"/>
      <c r="H11" s="131"/>
      <c r="I11" s="131"/>
      <c r="J11" s="131"/>
      <c r="K11" s="131"/>
      <c r="L11" s="132"/>
      <c r="M11" s="133" t="e">
        <f>MODE(D11:L11)</f>
        <v>#N/A</v>
      </c>
      <c r="N11" s="130"/>
      <c r="O11" s="131"/>
      <c r="P11" s="131"/>
      <c r="Q11" s="131"/>
      <c r="R11" s="131"/>
      <c r="S11" s="132"/>
      <c r="T11" s="133" t="e">
        <f t="shared" ref="T11:T32" si="1">MODE(M11:S11)</f>
        <v>#N/A</v>
      </c>
      <c r="U11" s="130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55"/>
      <c r="AK11" s="155"/>
      <c r="AL11" s="132"/>
      <c r="AM11" s="133" t="e">
        <f t="shared" ref="AM11:AM32" si="2">MODE(U11:AL11)</f>
        <v>#N/A</v>
      </c>
      <c r="AN11" s="130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2"/>
      <c r="BB11" s="133" t="e">
        <f t="shared" ref="BB11:BB32" si="3">MODE(AN11:BA11)</f>
        <v>#N/A</v>
      </c>
      <c r="BC11" s="130"/>
      <c r="BD11" s="131"/>
      <c r="BE11" s="131"/>
      <c r="BF11" s="131"/>
      <c r="BG11" s="131"/>
      <c r="BH11" s="131"/>
      <c r="BI11" s="131"/>
      <c r="BJ11" s="155"/>
      <c r="BK11" s="155"/>
      <c r="BL11" s="155"/>
      <c r="BM11" s="155"/>
      <c r="BN11" s="233" t="e">
        <f t="shared" ref="BN11:BN32" si="4">MODE(BC11:BM11)</f>
        <v>#N/A</v>
      </c>
      <c r="BO11" s="237" t="e">
        <f t="shared" ref="BO11:BO32" si="5">MODE(M11,T11,AM11,BB11,BN11)</f>
        <v>#N/A</v>
      </c>
      <c r="BP11" s="236" t="e">
        <f t="shared" si="0"/>
        <v>#N/A</v>
      </c>
    </row>
    <row r="12" spans="1:68" ht="15.75" customHeight="1">
      <c r="A12" s="127">
        <v>3</v>
      </c>
      <c r="B12" s="128">
        <f>IF(นักเรียน!B8="","",นักเรียน!B8)</f>
        <v>20244</v>
      </c>
      <c r="C12" s="129" t="str">
        <f>IF(นักเรียน!C8="","",นักเรียน!C8)</f>
        <v>เด็กชายเขตตะวัน อุ่นทรพันธ์</v>
      </c>
      <c r="D12" s="130"/>
      <c r="E12" s="131"/>
      <c r="F12" s="131"/>
      <c r="G12" s="131"/>
      <c r="H12" s="131"/>
      <c r="I12" s="131"/>
      <c r="J12" s="131"/>
      <c r="K12" s="131"/>
      <c r="L12" s="132"/>
      <c r="M12" s="133" t="e">
        <f t="shared" ref="M12:M32" si="6">MODE(D12:L12)</f>
        <v>#N/A</v>
      </c>
      <c r="N12" s="130"/>
      <c r="O12" s="131"/>
      <c r="P12" s="131"/>
      <c r="Q12" s="131"/>
      <c r="R12" s="131"/>
      <c r="S12" s="132"/>
      <c r="T12" s="133" t="e">
        <f t="shared" si="1"/>
        <v>#N/A</v>
      </c>
      <c r="U12" s="130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55"/>
      <c r="AK12" s="155"/>
      <c r="AL12" s="132"/>
      <c r="AM12" s="133" t="e">
        <f t="shared" si="2"/>
        <v>#N/A</v>
      </c>
      <c r="AN12" s="130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2"/>
      <c r="BB12" s="133" t="e">
        <f t="shared" si="3"/>
        <v>#N/A</v>
      </c>
      <c r="BC12" s="130"/>
      <c r="BD12" s="131"/>
      <c r="BE12" s="131"/>
      <c r="BF12" s="131"/>
      <c r="BG12" s="131"/>
      <c r="BH12" s="131"/>
      <c r="BI12" s="131"/>
      <c r="BJ12" s="155"/>
      <c r="BK12" s="155"/>
      <c r="BL12" s="155"/>
      <c r="BM12" s="155"/>
      <c r="BN12" s="233" t="e">
        <f t="shared" si="4"/>
        <v>#N/A</v>
      </c>
      <c r="BO12" s="237" t="e">
        <f t="shared" si="5"/>
        <v>#N/A</v>
      </c>
      <c r="BP12" s="236" t="e">
        <f t="shared" si="0"/>
        <v>#N/A</v>
      </c>
    </row>
    <row r="13" spans="1:68" ht="15.75" customHeight="1">
      <c r="A13" s="127">
        <v>4</v>
      </c>
      <c r="B13" s="128">
        <f>IF(นักเรียน!B9="","",นักเรียน!B9)</f>
        <v>20245</v>
      </c>
      <c r="C13" s="129" t="str">
        <f>IF(นักเรียน!C9="","",นักเรียน!C9)</f>
        <v>เด็กชายจิรพัชร์  อันทะสารคาม</v>
      </c>
      <c r="D13" s="130"/>
      <c r="E13" s="131"/>
      <c r="F13" s="131"/>
      <c r="G13" s="131"/>
      <c r="H13" s="131"/>
      <c r="I13" s="131"/>
      <c r="J13" s="131"/>
      <c r="K13" s="131"/>
      <c r="L13" s="132"/>
      <c r="M13" s="133" t="e">
        <f t="shared" si="6"/>
        <v>#N/A</v>
      </c>
      <c r="N13" s="130"/>
      <c r="O13" s="131"/>
      <c r="P13" s="131"/>
      <c r="Q13" s="131"/>
      <c r="R13" s="131"/>
      <c r="S13" s="132"/>
      <c r="T13" s="133" t="e">
        <f t="shared" si="1"/>
        <v>#N/A</v>
      </c>
      <c r="U13" s="130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55"/>
      <c r="AK13" s="155"/>
      <c r="AL13" s="132"/>
      <c r="AM13" s="133" t="e">
        <f t="shared" si="2"/>
        <v>#N/A</v>
      </c>
      <c r="AN13" s="130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2"/>
      <c r="BB13" s="133" t="e">
        <f t="shared" si="3"/>
        <v>#N/A</v>
      </c>
      <c r="BC13" s="130"/>
      <c r="BD13" s="131"/>
      <c r="BE13" s="131"/>
      <c r="BF13" s="131"/>
      <c r="BG13" s="131"/>
      <c r="BH13" s="131"/>
      <c r="BI13" s="131"/>
      <c r="BJ13" s="155"/>
      <c r="BK13" s="155"/>
      <c r="BL13" s="155"/>
      <c r="BM13" s="155"/>
      <c r="BN13" s="233" t="e">
        <f t="shared" si="4"/>
        <v>#N/A</v>
      </c>
      <c r="BO13" s="237" t="e">
        <f t="shared" si="5"/>
        <v>#N/A</v>
      </c>
      <c r="BP13" s="236" t="e">
        <f t="shared" si="0"/>
        <v>#N/A</v>
      </c>
    </row>
    <row r="14" spans="1:68" ht="15.75" customHeight="1">
      <c r="A14" s="127">
        <v>5</v>
      </c>
      <c r="B14" s="128">
        <f>IF(นักเรียน!B10="","",นักเรียน!B10)</f>
        <v>20247</v>
      </c>
      <c r="C14" s="129" t="str">
        <f>IF(นักเรียน!C10="","",นักเรียน!C10)</f>
        <v>เด็กชายชนเมธ กาฬรัศมี</v>
      </c>
      <c r="D14" s="130"/>
      <c r="E14" s="131"/>
      <c r="F14" s="131"/>
      <c r="G14" s="131"/>
      <c r="H14" s="131"/>
      <c r="I14" s="131"/>
      <c r="J14" s="131"/>
      <c r="K14" s="131"/>
      <c r="L14" s="132"/>
      <c r="M14" s="133" t="e">
        <f t="shared" si="6"/>
        <v>#N/A</v>
      </c>
      <c r="N14" s="130"/>
      <c r="O14" s="131"/>
      <c r="P14" s="131"/>
      <c r="Q14" s="131"/>
      <c r="R14" s="131"/>
      <c r="S14" s="132"/>
      <c r="T14" s="133" t="e">
        <f t="shared" si="1"/>
        <v>#N/A</v>
      </c>
      <c r="U14" s="130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55"/>
      <c r="AK14" s="155"/>
      <c r="AL14" s="132"/>
      <c r="AM14" s="133" t="e">
        <f t="shared" si="2"/>
        <v>#N/A</v>
      </c>
      <c r="AN14" s="130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2"/>
      <c r="BB14" s="133" t="e">
        <f t="shared" si="3"/>
        <v>#N/A</v>
      </c>
      <c r="BC14" s="130"/>
      <c r="BD14" s="131"/>
      <c r="BE14" s="131"/>
      <c r="BF14" s="131"/>
      <c r="BG14" s="131"/>
      <c r="BH14" s="131"/>
      <c r="BI14" s="131"/>
      <c r="BJ14" s="155"/>
      <c r="BK14" s="155"/>
      <c r="BL14" s="155"/>
      <c r="BM14" s="155"/>
      <c r="BN14" s="233" t="e">
        <f t="shared" si="4"/>
        <v>#N/A</v>
      </c>
      <c r="BO14" s="237" t="e">
        <f t="shared" si="5"/>
        <v>#N/A</v>
      </c>
      <c r="BP14" s="236" t="e">
        <f t="shared" si="0"/>
        <v>#N/A</v>
      </c>
    </row>
    <row r="15" spans="1:68" ht="15.75" customHeight="1">
      <c r="A15" s="127">
        <v>6</v>
      </c>
      <c r="B15" s="128">
        <f>IF(นักเรียน!B11="","",นักเรียน!B11)</f>
        <v>20248</v>
      </c>
      <c r="C15" s="129" t="str">
        <f>IF(นักเรียน!C11="","",นักเรียน!C11)</f>
        <v>เด็กชายณัฐภัทร จำปาศรี</v>
      </c>
      <c r="D15" s="130"/>
      <c r="E15" s="131"/>
      <c r="F15" s="131"/>
      <c r="G15" s="131"/>
      <c r="H15" s="131"/>
      <c r="I15" s="131"/>
      <c r="J15" s="131"/>
      <c r="K15" s="131"/>
      <c r="L15" s="132"/>
      <c r="M15" s="133" t="e">
        <f t="shared" si="6"/>
        <v>#N/A</v>
      </c>
      <c r="N15" s="130"/>
      <c r="O15" s="131"/>
      <c r="P15" s="131"/>
      <c r="Q15" s="131"/>
      <c r="R15" s="131"/>
      <c r="S15" s="132"/>
      <c r="T15" s="133" t="e">
        <f t="shared" si="1"/>
        <v>#N/A</v>
      </c>
      <c r="U15" s="130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55"/>
      <c r="AK15" s="155"/>
      <c r="AL15" s="132"/>
      <c r="AM15" s="133" t="e">
        <f t="shared" si="2"/>
        <v>#N/A</v>
      </c>
      <c r="AN15" s="130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2"/>
      <c r="BB15" s="133" t="e">
        <f t="shared" si="3"/>
        <v>#N/A</v>
      </c>
      <c r="BC15" s="130"/>
      <c r="BD15" s="131"/>
      <c r="BE15" s="131"/>
      <c r="BF15" s="131"/>
      <c r="BG15" s="131"/>
      <c r="BH15" s="131"/>
      <c r="BI15" s="131"/>
      <c r="BJ15" s="155"/>
      <c r="BK15" s="155"/>
      <c r="BL15" s="155"/>
      <c r="BM15" s="155"/>
      <c r="BN15" s="233" t="e">
        <f t="shared" si="4"/>
        <v>#N/A</v>
      </c>
      <c r="BO15" s="237" t="e">
        <f t="shared" si="5"/>
        <v>#N/A</v>
      </c>
      <c r="BP15" s="236" t="e">
        <f t="shared" si="0"/>
        <v>#N/A</v>
      </c>
    </row>
    <row r="16" spans="1:68" ht="15.75" customHeight="1">
      <c r="A16" s="127">
        <v>7</v>
      </c>
      <c r="B16" s="128">
        <f>IF(นักเรียน!B12="","",นักเรียน!B12)</f>
        <v>20249</v>
      </c>
      <c r="C16" s="129" t="str">
        <f>IF(นักเรียน!C12="","",นักเรียน!C12)</f>
        <v>เด็กชายณัฐวุฒิ บุตรวงค์</v>
      </c>
      <c r="D16" s="130"/>
      <c r="E16" s="131"/>
      <c r="F16" s="131"/>
      <c r="G16" s="131"/>
      <c r="H16" s="131"/>
      <c r="I16" s="131"/>
      <c r="J16" s="131"/>
      <c r="K16" s="131"/>
      <c r="L16" s="132"/>
      <c r="M16" s="133" t="e">
        <f t="shared" si="6"/>
        <v>#N/A</v>
      </c>
      <c r="N16" s="130"/>
      <c r="O16" s="131"/>
      <c r="P16" s="131"/>
      <c r="Q16" s="131"/>
      <c r="R16" s="131"/>
      <c r="S16" s="132"/>
      <c r="T16" s="133" t="e">
        <f t="shared" si="1"/>
        <v>#N/A</v>
      </c>
      <c r="U16" s="130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55"/>
      <c r="AK16" s="155"/>
      <c r="AL16" s="132"/>
      <c r="AM16" s="133" t="e">
        <f t="shared" si="2"/>
        <v>#N/A</v>
      </c>
      <c r="AN16" s="130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2"/>
      <c r="BB16" s="133" t="e">
        <f t="shared" si="3"/>
        <v>#N/A</v>
      </c>
      <c r="BC16" s="130"/>
      <c r="BD16" s="131"/>
      <c r="BE16" s="131"/>
      <c r="BF16" s="131"/>
      <c r="BG16" s="131"/>
      <c r="BH16" s="131"/>
      <c r="BI16" s="131"/>
      <c r="BJ16" s="155"/>
      <c r="BK16" s="155"/>
      <c r="BL16" s="155"/>
      <c r="BM16" s="155"/>
      <c r="BN16" s="233" t="e">
        <f t="shared" si="4"/>
        <v>#N/A</v>
      </c>
      <c r="BO16" s="237" t="e">
        <f t="shared" si="5"/>
        <v>#N/A</v>
      </c>
      <c r="BP16" s="236" t="e">
        <f t="shared" si="0"/>
        <v>#N/A</v>
      </c>
    </row>
    <row r="17" spans="1:68" ht="15.75" customHeight="1">
      <c r="A17" s="127">
        <v>8</v>
      </c>
      <c r="B17" s="128">
        <f>IF(นักเรียน!B13="","",นักเรียน!B13)</f>
        <v>20250</v>
      </c>
      <c r="C17" s="129" t="str">
        <f>IF(นักเรียน!C13="","",นักเรียน!C13)</f>
        <v>เด็กชายทินภัทร ภูครองทอง</v>
      </c>
      <c r="D17" s="130"/>
      <c r="E17" s="131"/>
      <c r="F17" s="131"/>
      <c r="G17" s="131"/>
      <c r="H17" s="131"/>
      <c r="I17" s="131"/>
      <c r="J17" s="131"/>
      <c r="K17" s="131"/>
      <c r="L17" s="132"/>
      <c r="M17" s="133" t="e">
        <f t="shared" si="6"/>
        <v>#N/A</v>
      </c>
      <c r="N17" s="130"/>
      <c r="O17" s="131"/>
      <c r="P17" s="131"/>
      <c r="Q17" s="131"/>
      <c r="R17" s="131"/>
      <c r="S17" s="132"/>
      <c r="T17" s="133" t="e">
        <f t="shared" si="1"/>
        <v>#N/A</v>
      </c>
      <c r="U17" s="130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55"/>
      <c r="AK17" s="155"/>
      <c r="AL17" s="132"/>
      <c r="AM17" s="133" t="e">
        <f t="shared" si="2"/>
        <v>#N/A</v>
      </c>
      <c r="AN17" s="130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2"/>
      <c r="BB17" s="133" t="e">
        <f t="shared" si="3"/>
        <v>#N/A</v>
      </c>
      <c r="BC17" s="130"/>
      <c r="BD17" s="131"/>
      <c r="BE17" s="131"/>
      <c r="BF17" s="131"/>
      <c r="BG17" s="131"/>
      <c r="BH17" s="131"/>
      <c r="BI17" s="131"/>
      <c r="BJ17" s="155"/>
      <c r="BK17" s="155"/>
      <c r="BL17" s="155"/>
      <c r="BM17" s="155"/>
      <c r="BN17" s="233" t="e">
        <f t="shared" si="4"/>
        <v>#N/A</v>
      </c>
      <c r="BO17" s="237" t="e">
        <f t="shared" si="5"/>
        <v>#N/A</v>
      </c>
      <c r="BP17" s="236" t="e">
        <f t="shared" si="0"/>
        <v>#N/A</v>
      </c>
    </row>
    <row r="18" spans="1:68" ht="15.75" customHeight="1">
      <c r="A18" s="127">
        <v>9</v>
      </c>
      <c r="B18" s="128">
        <f>IF(นักเรียน!B14="","",นักเรียน!B14)</f>
        <v>20251</v>
      </c>
      <c r="C18" s="129" t="str">
        <f>IF(นักเรียน!C14="","",นักเรียน!C14)</f>
        <v>เด็กชายธนทัต  ทองคำห่อ</v>
      </c>
      <c r="D18" s="130"/>
      <c r="E18" s="131"/>
      <c r="F18" s="131"/>
      <c r="G18" s="131"/>
      <c r="H18" s="131"/>
      <c r="I18" s="131"/>
      <c r="J18" s="131"/>
      <c r="K18" s="131"/>
      <c r="L18" s="132"/>
      <c r="M18" s="133" t="e">
        <f t="shared" si="6"/>
        <v>#N/A</v>
      </c>
      <c r="N18" s="130"/>
      <c r="O18" s="131"/>
      <c r="P18" s="131"/>
      <c r="Q18" s="131"/>
      <c r="R18" s="131"/>
      <c r="S18" s="132"/>
      <c r="T18" s="133" t="e">
        <f t="shared" si="1"/>
        <v>#N/A</v>
      </c>
      <c r="U18" s="130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55"/>
      <c r="AK18" s="155"/>
      <c r="AL18" s="132"/>
      <c r="AM18" s="133" t="e">
        <f t="shared" si="2"/>
        <v>#N/A</v>
      </c>
      <c r="AN18" s="130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2"/>
      <c r="BB18" s="133" t="e">
        <f t="shared" si="3"/>
        <v>#N/A</v>
      </c>
      <c r="BC18" s="130"/>
      <c r="BD18" s="131"/>
      <c r="BE18" s="131"/>
      <c r="BF18" s="131"/>
      <c r="BG18" s="131"/>
      <c r="BH18" s="131"/>
      <c r="BI18" s="131"/>
      <c r="BJ18" s="155"/>
      <c r="BK18" s="155"/>
      <c r="BL18" s="155"/>
      <c r="BM18" s="155"/>
      <c r="BN18" s="233" t="e">
        <f t="shared" si="4"/>
        <v>#N/A</v>
      </c>
      <c r="BO18" s="237" t="e">
        <f t="shared" si="5"/>
        <v>#N/A</v>
      </c>
      <c r="BP18" s="236" t="e">
        <f t="shared" si="0"/>
        <v>#N/A</v>
      </c>
    </row>
    <row r="19" spans="1:68" ht="15.75" customHeight="1">
      <c r="A19" s="127">
        <v>10</v>
      </c>
      <c r="B19" s="128">
        <f>IF(นักเรียน!B15="","",นักเรียน!B15)</f>
        <v>20252</v>
      </c>
      <c r="C19" s="129" t="str">
        <f>IF(นักเรียน!C15="","",นักเรียน!C15)</f>
        <v>เด็กชายธนากร กลมเปือย</v>
      </c>
      <c r="D19" s="130"/>
      <c r="E19" s="131"/>
      <c r="F19" s="131"/>
      <c r="G19" s="131"/>
      <c r="H19" s="131"/>
      <c r="I19" s="131"/>
      <c r="J19" s="131"/>
      <c r="K19" s="131"/>
      <c r="L19" s="132"/>
      <c r="M19" s="133" t="e">
        <f t="shared" si="6"/>
        <v>#N/A</v>
      </c>
      <c r="N19" s="130"/>
      <c r="O19" s="131"/>
      <c r="P19" s="131"/>
      <c r="Q19" s="131"/>
      <c r="R19" s="131"/>
      <c r="S19" s="132"/>
      <c r="T19" s="133" t="e">
        <f t="shared" si="1"/>
        <v>#N/A</v>
      </c>
      <c r="U19" s="130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55"/>
      <c r="AK19" s="155"/>
      <c r="AL19" s="132"/>
      <c r="AM19" s="133" t="e">
        <f t="shared" si="2"/>
        <v>#N/A</v>
      </c>
      <c r="AN19" s="130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2"/>
      <c r="BB19" s="133" t="e">
        <f t="shared" si="3"/>
        <v>#N/A</v>
      </c>
      <c r="BC19" s="130"/>
      <c r="BD19" s="131"/>
      <c r="BE19" s="131"/>
      <c r="BF19" s="131"/>
      <c r="BG19" s="131"/>
      <c r="BH19" s="131"/>
      <c r="BI19" s="131"/>
      <c r="BJ19" s="155"/>
      <c r="BK19" s="155"/>
      <c r="BL19" s="155"/>
      <c r="BM19" s="155"/>
      <c r="BN19" s="233" t="e">
        <f t="shared" si="4"/>
        <v>#N/A</v>
      </c>
      <c r="BO19" s="237" t="e">
        <f t="shared" si="5"/>
        <v>#N/A</v>
      </c>
      <c r="BP19" s="236" t="e">
        <f t="shared" si="0"/>
        <v>#N/A</v>
      </c>
    </row>
    <row r="20" spans="1:68" ht="15.75" customHeight="1">
      <c r="A20" s="127">
        <v>11</v>
      </c>
      <c r="B20" s="128">
        <f>IF(นักเรียน!B16="","",นักเรียน!B16)</f>
        <v>20253</v>
      </c>
      <c r="C20" s="129" t="str">
        <f>IF(นักเรียน!C16="","",นักเรียน!C16)</f>
        <v xml:space="preserve">เด็กชายธารที สุขผล </v>
      </c>
      <c r="D20" s="130"/>
      <c r="E20" s="131"/>
      <c r="F20" s="131"/>
      <c r="G20" s="131"/>
      <c r="H20" s="131"/>
      <c r="I20" s="131"/>
      <c r="J20" s="131"/>
      <c r="K20" s="131"/>
      <c r="L20" s="132"/>
      <c r="M20" s="133" t="e">
        <f t="shared" si="6"/>
        <v>#N/A</v>
      </c>
      <c r="N20" s="130"/>
      <c r="O20" s="131"/>
      <c r="P20" s="131"/>
      <c r="Q20" s="131"/>
      <c r="R20" s="131"/>
      <c r="S20" s="132"/>
      <c r="T20" s="133" t="e">
        <f t="shared" si="1"/>
        <v>#N/A</v>
      </c>
      <c r="U20" s="130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55"/>
      <c r="AK20" s="155"/>
      <c r="AL20" s="132"/>
      <c r="AM20" s="133" t="e">
        <f t="shared" si="2"/>
        <v>#N/A</v>
      </c>
      <c r="AN20" s="130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2"/>
      <c r="BB20" s="133" t="e">
        <f t="shared" si="3"/>
        <v>#N/A</v>
      </c>
      <c r="BC20" s="130"/>
      <c r="BD20" s="131"/>
      <c r="BE20" s="131"/>
      <c r="BF20" s="131"/>
      <c r="BG20" s="131"/>
      <c r="BH20" s="131"/>
      <c r="BI20" s="131"/>
      <c r="BJ20" s="155"/>
      <c r="BK20" s="155"/>
      <c r="BL20" s="155"/>
      <c r="BM20" s="155"/>
      <c r="BN20" s="233" t="e">
        <f t="shared" si="4"/>
        <v>#N/A</v>
      </c>
      <c r="BO20" s="237" t="e">
        <f t="shared" si="5"/>
        <v>#N/A</v>
      </c>
      <c r="BP20" s="236" t="e">
        <f t="shared" si="0"/>
        <v>#N/A</v>
      </c>
    </row>
    <row r="21" spans="1:68" ht="15.75" customHeight="1">
      <c r="A21" s="127">
        <v>12</v>
      </c>
      <c r="B21" s="128">
        <f>IF(นักเรียน!B17="","",นักเรียน!B17)</f>
        <v>20256</v>
      </c>
      <c r="C21" s="129" t="str">
        <f>IF(นักเรียน!C17="","",นักเรียน!C17)</f>
        <v>เด็กชายพงศกร ทรัพย์ชม</v>
      </c>
      <c r="D21" s="130"/>
      <c r="E21" s="131"/>
      <c r="F21" s="131"/>
      <c r="G21" s="131"/>
      <c r="H21" s="131"/>
      <c r="I21" s="131"/>
      <c r="J21" s="131"/>
      <c r="K21" s="131"/>
      <c r="L21" s="132"/>
      <c r="M21" s="133" t="e">
        <f t="shared" si="6"/>
        <v>#N/A</v>
      </c>
      <c r="N21" s="130"/>
      <c r="O21" s="131"/>
      <c r="P21" s="131"/>
      <c r="Q21" s="131"/>
      <c r="R21" s="131"/>
      <c r="S21" s="132"/>
      <c r="T21" s="133" t="e">
        <f t="shared" si="1"/>
        <v>#N/A</v>
      </c>
      <c r="U21" s="130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55"/>
      <c r="AK21" s="155"/>
      <c r="AL21" s="132"/>
      <c r="AM21" s="133" t="e">
        <f t="shared" si="2"/>
        <v>#N/A</v>
      </c>
      <c r="AN21" s="130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2"/>
      <c r="BB21" s="133" t="e">
        <f t="shared" si="3"/>
        <v>#N/A</v>
      </c>
      <c r="BC21" s="130"/>
      <c r="BD21" s="131"/>
      <c r="BE21" s="131"/>
      <c r="BF21" s="131"/>
      <c r="BG21" s="131"/>
      <c r="BH21" s="131"/>
      <c r="BI21" s="131"/>
      <c r="BJ21" s="155"/>
      <c r="BK21" s="155"/>
      <c r="BL21" s="155"/>
      <c r="BM21" s="155"/>
      <c r="BN21" s="233" t="e">
        <f t="shared" si="4"/>
        <v>#N/A</v>
      </c>
      <c r="BO21" s="237" t="e">
        <f t="shared" si="5"/>
        <v>#N/A</v>
      </c>
      <c r="BP21" s="236" t="e">
        <f t="shared" si="0"/>
        <v>#N/A</v>
      </c>
    </row>
    <row r="22" spans="1:68" ht="15.75" customHeight="1">
      <c r="A22" s="127">
        <v>13</v>
      </c>
      <c r="B22" s="128">
        <f>IF(นักเรียน!B18="","",นักเรียน!B18)</f>
        <v>20257</v>
      </c>
      <c r="C22" s="129" t="str">
        <f>IF(นักเรียน!C18="","",นักเรียน!C18)</f>
        <v>เด็กชายภานุพงศ์ นิลสนธิ</v>
      </c>
      <c r="D22" s="130"/>
      <c r="E22" s="131"/>
      <c r="F22" s="131"/>
      <c r="G22" s="131"/>
      <c r="H22" s="131"/>
      <c r="I22" s="131"/>
      <c r="J22" s="131"/>
      <c r="K22" s="131"/>
      <c r="L22" s="132"/>
      <c r="M22" s="133" t="e">
        <f t="shared" si="6"/>
        <v>#N/A</v>
      </c>
      <c r="N22" s="130"/>
      <c r="O22" s="131"/>
      <c r="P22" s="131"/>
      <c r="Q22" s="131"/>
      <c r="R22" s="131"/>
      <c r="S22" s="132"/>
      <c r="T22" s="133" t="e">
        <f t="shared" si="1"/>
        <v>#N/A</v>
      </c>
      <c r="U22" s="130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55"/>
      <c r="AK22" s="155"/>
      <c r="AL22" s="132"/>
      <c r="AM22" s="133" t="e">
        <f t="shared" si="2"/>
        <v>#N/A</v>
      </c>
      <c r="AN22" s="130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2"/>
      <c r="BB22" s="133" t="e">
        <f t="shared" si="3"/>
        <v>#N/A</v>
      </c>
      <c r="BC22" s="130"/>
      <c r="BD22" s="131"/>
      <c r="BE22" s="131"/>
      <c r="BF22" s="131"/>
      <c r="BG22" s="131"/>
      <c r="BH22" s="131"/>
      <c r="BI22" s="131"/>
      <c r="BJ22" s="155"/>
      <c r="BK22" s="155"/>
      <c r="BL22" s="155"/>
      <c r="BM22" s="155"/>
      <c r="BN22" s="233" t="e">
        <f t="shared" si="4"/>
        <v>#N/A</v>
      </c>
      <c r="BO22" s="237" t="e">
        <f t="shared" si="5"/>
        <v>#N/A</v>
      </c>
      <c r="BP22" s="236" t="e">
        <f t="shared" si="0"/>
        <v>#N/A</v>
      </c>
    </row>
    <row r="23" spans="1:68" ht="15.75" customHeight="1">
      <c r="A23" s="127">
        <v>14</v>
      </c>
      <c r="B23" s="128">
        <f>IF(นักเรียน!B19="","",นักเรียน!B19)</f>
        <v>20258</v>
      </c>
      <c r="C23" s="129" t="str">
        <f>IF(นักเรียน!C19="","",นักเรียน!C19)</f>
        <v>เด็กชายภูมิพัฒน์ โพธิ์งาม</v>
      </c>
      <c r="D23" s="130"/>
      <c r="E23" s="131"/>
      <c r="F23" s="131"/>
      <c r="G23" s="131"/>
      <c r="H23" s="131"/>
      <c r="I23" s="131"/>
      <c r="J23" s="131"/>
      <c r="K23" s="131"/>
      <c r="L23" s="132"/>
      <c r="M23" s="133" t="e">
        <f t="shared" si="6"/>
        <v>#N/A</v>
      </c>
      <c r="N23" s="130"/>
      <c r="O23" s="131"/>
      <c r="P23" s="131"/>
      <c r="Q23" s="131"/>
      <c r="R23" s="131"/>
      <c r="S23" s="132"/>
      <c r="T23" s="133" t="e">
        <f t="shared" si="1"/>
        <v>#N/A</v>
      </c>
      <c r="U23" s="130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55"/>
      <c r="AK23" s="155"/>
      <c r="AL23" s="132"/>
      <c r="AM23" s="133" t="e">
        <f t="shared" si="2"/>
        <v>#N/A</v>
      </c>
      <c r="AN23" s="130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2"/>
      <c r="BB23" s="133" t="e">
        <f t="shared" si="3"/>
        <v>#N/A</v>
      </c>
      <c r="BC23" s="130"/>
      <c r="BD23" s="131"/>
      <c r="BE23" s="131"/>
      <c r="BF23" s="131"/>
      <c r="BG23" s="131"/>
      <c r="BH23" s="131"/>
      <c r="BI23" s="131"/>
      <c r="BJ23" s="155"/>
      <c r="BK23" s="155"/>
      <c r="BL23" s="155"/>
      <c r="BM23" s="155"/>
      <c r="BN23" s="233" t="e">
        <f t="shared" si="4"/>
        <v>#N/A</v>
      </c>
      <c r="BO23" s="237" t="e">
        <f t="shared" si="5"/>
        <v>#N/A</v>
      </c>
      <c r="BP23" s="236" t="e">
        <f t="shared" si="0"/>
        <v>#N/A</v>
      </c>
    </row>
    <row r="24" spans="1:68" ht="15.75" customHeight="1">
      <c r="A24" s="127">
        <v>15</v>
      </c>
      <c r="B24" s="128">
        <f>IF(นักเรียน!B20="","",นักเรียน!B20)</f>
        <v>20259</v>
      </c>
      <c r="C24" s="129" t="str">
        <f>IF(นักเรียน!C20="","",นักเรียน!C20)</f>
        <v>เด็กชายรวีโรจน์ แสนปาง</v>
      </c>
      <c r="D24" s="130"/>
      <c r="E24" s="131"/>
      <c r="F24" s="131"/>
      <c r="G24" s="131"/>
      <c r="H24" s="131"/>
      <c r="I24" s="131"/>
      <c r="J24" s="131"/>
      <c r="K24" s="131"/>
      <c r="L24" s="132"/>
      <c r="M24" s="133" t="e">
        <f t="shared" si="6"/>
        <v>#N/A</v>
      </c>
      <c r="N24" s="130"/>
      <c r="O24" s="131"/>
      <c r="P24" s="131"/>
      <c r="Q24" s="131"/>
      <c r="R24" s="131"/>
      <c r="S24" s="132"/>
      <c r="T24" s="133" t="e">
        <f t="shared" si="1"/>
        <v>#N/A</v>
      </c>
      <c r="U24" s="130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55"/>
      <c r="AK24" s="155"/>
      <c r="AL24" s="132"/>
      <c r="AM24" s="133" t="e">
        <f t="shared" si="2"/>
        <v>#N/A</v>
      </c>
      <c r="AN24" s="130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2"/>
      <c r="BB24" s="133" t="e">
        <f t="shared" si="3"/>
        <v>#N/A</v>
      </c>
      <c r="BC24" s="130"/>
      <c r="BD24" s="131"/>
      <c r="BE24" s="131"/>
      <c r="BF24" s="131"/>
      <c r="BG24" s="131"/>
      <c r="BH24" s="131"/>
      <c r="BI24" s="131"/>
      <c r="BJ24" s="155"/>
      <c r="BK24" s="155"/>
      <c r="BL24" s="155"/>
      <c r="BM24" s="155"/>
      <c r="BN24" s="233" t="e">
        <f t="shared" si="4"/>
        <v>#N/A</v>
      </c>
      <c r="BO24" s="237" t="e">
        <f t="shared" si="5"/>
        <v>#N/A</v>
      </c>
      <c r="BP24" s="236" t="e">
        <f t="shared" si="0"/>
        <v>#N/A</v>
      </c>
    </row>
    <row r="25" spans="1:68" ht="15.75" customHeight="1">
      <c r="A25" s="127">
        <v>16</v>
      </c>
      <c r="B25" s="128">
        <f>IF(นักเรียน!B21="","",นักเรียน!B21)</f>
        <v>20261</v>
      </c>
      <c r="C25" s="129" t="str">
        <f>IF(นักเรียน!C21="","",นักเรียน!C21)</f>
        <v>เด็กชายวายุ ลอยประเสริฐกุล</v>
      </c>
      <c r="D25" s="130"/>
      <c r="E25" s="131"/>
      <c r="F25" s="131"/>
      <c r="G25" s="131"/>
      <c r="H25" s="131"/>
      <c r="I25" s="131"/>
      <c r="J25" s="131"/>
      <c r="K25" s="131"/>
      <c r="L25" s="132"/>
      <c r="M25" s="133" t="e">
        <f t="shared" si="6"/>
        <v>#N/A</v>
      </c>
      <c r="N25" s="130"/>
      <c r="O25" s="131"/>
      <c r="P25" s="131"/>
      <c r="Q25" s="131"/>
      <c r="R25" s="131"/>
      <c r="S25" s="132"/>
      <c r="T25" s="133" t="e">
        <f t="shared" si="1"/>
        <v>#N/A</v>
      </c>
      <c r="U25" s="130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55"/>
      <c r="AK25" s="155"/>
      <c r="AL25" s="132"/>
      <c r="AM25" s="133" t="e">
        <f t="shared" si="2"/>
        <v>#N/A</v>
      </c>
      <c r="AN25" s="130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2"/>
      <c r="BB25" s="133" t="e">
        <f t="shared" si="3"/>
        <v>#N/A</v>
      </c>
      <c r="BC25" s="130"/>
      <c r="BD25" s="131"/>
      <c r="BE25" s="131"/>
      <c r="BF25" s="131"/>
      <c r="BG25" s="131"/>
      <c r="BH25" s="131"/>
      <c r="BI25" s="131"/>
      <c r="BJ25" s="155"/>
      <c r="BK25" s="155"/>
      <c r="BL25" s="155"/>
      <c r="BM25" s="155"/>
      <c r="BN25" s="233" t="e">
        <f t="shared" si="4"/>
        <v>#N/A</v>
      </c>
      <c r="BO25" s="237" t="e">
        <f t="shared" si="5"/>
        <v>#N/A</v>
      </c>
      <c r="BP25" s="236" t="e">
        <f t="shared" si="0"/>
        <v>#N/A</v>
      </c>
    </row>
    <row r="26" spans="1:68" ht="15.75" customHeight="1">
      <c r="A26" s="127">
        <v>17</v>
      </c>
      <c r="B26" s="128">
        <f>IF(นักเรียน!B22="","",นักเรียน!B22)</f>
        <v>20262</v>
      </c>
      <c r="C26" s="129" t="str">
        <f>IF(นักเรียน!C22="","",นักเรียน!C22)</f>
        <v>เด็กชายสุขสันต์ อิ่มเจือ</v>
      </c>
      <c r="D26" s="130"/>
      <c r="E26" s="131"/>
      <c r="F26" s="131"/>
      <c r="G26" s="131"/>
      <c r="H26" s="131"/>
      <c r="I26" s="131"/>
      <c r="J26" s="131"/>
      <c r="K26" s="131"/>
      <c r="L26" s="132"/>
      <c r="M26" s="133" t="e">
        <f t="shared" si="6"/>
        <v>#N/A</v>
      </c>
      <c r="N26" s="130"/>
      <c r="O26" s="131"/>
      <c r="P26" s="131"/>
      <c r="Q26" s="131"/>
      <c r="R26" s="131"/>
      <c r="S26" s="132"/>
      <c r="T26" s="133" t="e">
        <f t="shared" si="1"/>
        <v>#N/A</v>
      </c>
      <c r="U26" s="130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55"/>
      <c r="AK26" s="155"/>
      <c r="AL26" s="132"/>
      <c r="AM26" s="133" t="e">
        <f t="shared" si="2"/>
        <v>#N/A</v>
      </c>
      <c r="AN26" s="130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2"/>
      <c r="BB26" s="133" t="e">
        <f t="shared" si="3"/>
        <v>#N/A</v>
      </c>
      <c r="BC26" s="130"/>
      <c r="BD26" s="131"/>
      <c r="BE26" s="131"/>
      <c r="BF26" s="131"/>
      <c r="BG26" s="131"/>
      <c r="BH26" s="131"/>
      <c r="BI26" s="131"/>
      <c r="BJ26" s="155"/>
      <c r="BK26" s="155"/>
      <c r="BL26" s="155"/>
      <c r="BM26" s="155"/>
      <c r="BN26" s="233" t="e">
        <f t="shared" si="4"/>
        <v>#N/A</v>
      </c>
      <c r="BO26" s="237" t="e">
        <f t="shared" si="5"/>
        <v>#N/A</v>
      </c>
      <c r="BP26" s="236" t="e">
        <f t="shared" si="0"/>
        <v>#N/A</v>
      </c>
    </row>
    <row r="27" spans="1:68" ht="15.75" customHeight="1">
      <c r="A27" s="127">
        <v>18</v>
      </c>
      <c r="B27" s="128">
        <f>IF(นักเรียน!B23="","",นักเรียน!B23)</f>
        <v>20263</v>
      </c>
      <c r="C27" s="129" t="str">
        <f>IF(นักเรียน!C23="","",นักเรียน!C23)</f>
        <v>เด็กชายเสฏฐวุฒิ ภูมีชิต</v>
      </c>
      <c r="D27" s="130"/>
      <c r="E27" s="131"/>
      <c r="F27" s="131"/>
      <c r="G27" s="131"/>
      <c r="H27" s="131"/>
      <c r="I27" s="131"/>
      <c r="J27" s="131"/>
      <c r="K27" s="131"/>
      <c r="L27" s="132"/>
      <c r="M27" s="133" t="e">
        <f t="shared" si="6"/>
        <v>#N/A</v>
      </c>
      <c r="N27" s="130"/>
      <c r="O27" s="131"/>
      <c r="P27" s="131"/>
      <c r="Q27" s="131"/>
      <c r="R27" s="131"/>
      <c r="S27" s="132"/>
      <c r="T27" s="133" t="e">
        <f t="shared" si="1"/>
        <v>#N/A</v>
      </c>
      <c r="U27" s="130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55"/>
      <c r="AK27" s="155"/>
      <c r="AL27" s="132"/>
      <c r="AM27" s="133" t="e">
        <f t="shared" si="2"/>
        <v>#N/A</v>
      </c>
      <c r="AN27" s="130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2"/>
      <c r="BB27" s="133" t="e">
        <f t="shared" si="3"/>
        <v>#N/A</v>
      </c>
      <c r="BC27" s="130"/>
      <c r="BD27" s="131"/>
      <c r="BE27" s="131"/>
      <c r="BF27" s="131"/>
      <c r="BG27" s="131"/>
      <c r="BH27" s="131"/>
      <c r="BI27" s="131"/>
      <c r="BJ27" s="155"/>
      <c r="BK27" s="155"/>
      <c r="BL27" s="155"/>
      <c r="BM27" s="155"/>
      <c r="BN27" s="233" t="e">
        <f t="shared" si="4"/>
        <v>#N/A</v>
      </c>
      <c r="BO27" s="237" t="e">
        <f t="shared" si="5"/>
        <v>#N/A</v>
      </c>
      <c r="BP27" s="236" t="e">
        <f t="shared" si="0"/>
        <v>#N/A</v>
      </c>
    </row>
    <row r="28" spans="1:68" ht="15.75" customHeight="1">
      <c r="A28" s="127">
        <v>19</v>
      </c>
      <c r="B28" s="128">
        <f>IF(นักเรียน!B24="","",นักเรียน!B24)</f>
        <v>20264</v>
      </c>
      <c r="C28" s="129" t="str">
        <f>IF(นักเรียน!C24="","",นักเรียน!C24)</f>
        <v>เด็กชายอานัต  ซิบเข</v>
      </c>
      <c r="D28" s="130"/>
      <c r="E28" s="131"/>
      <c r="F28" s="131"/>
      <c r="G28" s="131"/>
      <c r="H28" s="131"/>
      <c r="I28" s="131"/>
      <c r="J28" s="131"/>
      <c r="K28" s="131"/>
      <c r="L28" s="132"/>
      <c r="M28" s="133" t="e">
        <f t="shared" si="6"/>
        <v>#N/A</v>
      </c>
      <c r="N28" s="130"/>
      <c r="O28" s="131"/>
      <c r="P28" s="131"/>
      <c r="Q28" s="131"/>
      <c r="R28" s="131"/>
      <c r="S28" s="132"/>
      <c r="T28" s="133" t="e">
        <f t="shared" si="1"/>
        <v>#N/A</v>
      </c>
      <c r="U28" s="130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55"/>
      <c r="AK28" s="155"/>
      <c r="AL28" s="132"/>
      <c r="AM28" s="133" t="e">
        <f t="shared" si="2"/>
        <v>#N/A</v>
      </c>
      <c r="AN28" s="130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2"/>
      <c r="BB28" s="133" t="e">
        <f t="shared" si="3"/>
        <v>#N/A</v>
      </c>
      <c r="BC28" s="130"/>
      <c r="BD28" s="131"/>
      <c r="BE28" s="131"/>
      <c r="BF28" s="131"/>
      <c r="BG28" s="131"/>
      <c r="BH28" s="131"/>
      <c r="BI28" s="131"/>
      <c r="BJ28" s="155"/>
      <c r="BK28" s="155"/>
      <c r="BL28" s="155"/>
      <c r="BM28" s="155"/>
      <c r="BN28" s="233" t="e">
        <f t="shared" si="4"/>
        <v>#N/A</v>
      </c>
      <c r="BO28" s="237" t="e">
        <f t="shared" si="5"/>
        <v>#N/A</v>
      </c>
      <c r="BP28" s="236" t="e">
        <f t="shared" si="0"/>
        <v>#N/A</v>
      </c>
    </row>
    <row r="29" spans="1:68" ht="15.75" customHeight="1">
      <c r="A29" s="127">
        <v>20</v>
      </c>
      <c r="B29" s="128">
        <f>IF(นักเรียน!B25="","",นักเรียน!B25)</f>
        <v>20265</v>
      </c>
      <c r="C29" s="129" t="str">
        <f>IF(นักเรียน!C25="","",นักเรียน!C25)</f>
        <v>เด็กหญิงกัญญารัตน์ ทองคำแสง</v>
      </c>
      <c r="D29" s="130"/>
      <c r="E29" s="131"/>
      <c r="F29" s="131"/>
      <c r="G29" s="131"/>
      <c r="H29" s="131"/>
      <c r="I29" s="131"/>
      <c r="J29" s="131"/>
      <c r="K29" s="131"/>
      <c r="L29" s="132"/>
      <c r="M29" s="133" t="e">
        <f t="shared" si="6"/>
        <v>#N/A</v>
      </c>
      <c r="N29" s="130"/>
      <c r="O29" s="131"/>
      <c r="P29" s="131"/>
      <c r="Q29" s="131"/>
      <c r="R29" s="131"/>
      <c r="S29" s="132"/>
      <c r="T29" s="133" t="e">
        <f t="shared" si="1"/>
        <v>#N/A</v>
      </c>
      <c r="U29" s="130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55"/>
      <c r="AK29" s="155"/>
      <c r="AL29" s="132"/>
      <c r="AM29" s="133" t="e">
        <f t="shared" si="2"/>
        <v>#N/A</v>
      </c>
      <c r="AN29" s="130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2"/>
      <c r="BB29" s="133" t="e">
        <f t="shared" si="3"/>
        <v>#N/A</v>
      </c>
      <c r="BC29" s="130"/>
      <c r="BD29" s="131"/>
      <c r="BE29" s="131"/>
      <c r="BF29" s="131"/>
      <c r="BG29" s="131"/>
      <c r="BH29" s="131"/>
      <c r="BI29" s="131"/>
      <c r="BJ29" s="155"/>
      <c r="BK29" s="155"/>
      <c r="BL29" s="155"/>
      <c r="BM29" s="155"/>
      <c r="BN29" s="233" t="e">
        <f t="shared" si="4"/>
        <v>#N/A</v>
      </c>
      <c r="BO29" s="237" t="e">
        <f t="shared" si="5"/>
        <v>#N/A</v>
      </c>
      <c r="BP29" s="236" t="e">
        <f t="shared" si="0"/>
        <v>#N/A</v>
      </c>
    </row>
    <row r="30" spans="1:68" ht="15.75" customHeight="1">
      <c r="A30" s="127">
        <v>21</v>
      </c>
      <c r="B30" s="128">
        <f>IF(นักเรียน!B26="","",นักเรียน!B26)</f>
        <v>20267</v>
      </c>
      <c r="C30" s="129" t="str">
        <f>IF(นักเรียน!C26="","",นักเรียน!C26)</f>
        <v>เด็กหญิงกาญน์เกล้า สำราญวงค์</v>
      </c>
      <c r="D30" s="130"/>
      <c r="E30" s="131"/>
      <c r="F30" s="131"/>
      <c r="G30" s="131"/>
      <c r="H30" s="131"/>
      <c r="I30" s="131"/>
      <c r="J30" s="131"/>
      <c r="K30" s="131"/>
      <c r="L30" s="132"/>
      <c r="M30" s="133" t="e">
        <f t="shared" si="6"/>
        <v>#N/A</v>
      </c>
      <c r="N30" s="130"/>
      <c r="O30" s="131"/>
      <c r="P30" s="131"/>
      <c r="Q30" s="131"/>
      <c r="R30" s="131"/>
      <c r="S30" s="132"/>
      <c r="T30" s="133" t="e">
        <f t="shared" si="1"/>
        <v>#N/A</v>
      </c>
      <c r="U30" s="130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55"/>
      <c r="AK30" s="155"/>
      <c r="AL30" s="132"/>
      <c r="AM30" s="133" t="e">
        <f t="shared" si="2"/>
        <v>#N/A</v>
      </c>
      <c r="AN30" s="130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2"/>
      <c r="BB30" s="133" t="e">
        <f t="shared" si="3"/>
        <v>#N/A</v>
      </c>
      <c r="BC30" s="130"/>
      <c r="BD30" s="131"/>
      <c r="BE30" s="131"/>
      <c r="BF30" s="131"/>
      <c r="BG30" s="131"/>
      <c r="BH30" s="131"/>
      <c r="BI30" s="131"/>
      <c r="BJ30" s="155"/>
      <c r="BK30" s="155"/>
      <c r="BL30" s="155"/>
      <c r="BM30" s="155"/>
      <c r="BN30" s="233" t="e">
        <f t="shared" si="4"/>
        <v>#N/A</v>
      </c>
      <c r="BO30" s="237" t="e">
        <f t="shared" si="5"/>
        <v>#N/A</v>
      </c>
      <c r="BP30" s="236" t="e">
        <f t="shared" si="0"/>
        <v>#N/A</v>
      </c>
    </row>
    <row r="31" spans="1:68" ht="15.75" customHeight="1">
      <c r="A31" s="127">
        <v>22</v>
      </c>
      <c r="B31" s="128">
        <f>IF(นักเรียน!B27="","",นักเรียน!B27)</f>
        <v>20268</v>
      </c>
      <c r="C31" s="129" t="str">
        <f>IF(นักเรียน!C27="","",นักเรียน!C27)</f>
        <v>เด็กหญิงชญานิษฐ์ พลดงนอก</v>
      </c>
      <c r="D31" s="130"/>
      <c r="E31" s="131"/>
      <c r="F31" s="131"/>
      <c r="G31" s="131"/>
      <c r="H31" s="131"/>
      <c r="I31" s="131"/>
      <c r="J31" s="131"/>
      <c r="K31" s="131"/>
      <c r="L31" s="132"/>
      <c r="M31" s="133" t="e">
        <f t="shared" si="6"/>
        <v>#N/A</v>
      </c>
      <c r="N31" s="130"/>
      <c r="O31" s="131"/>
      <c r="P31" s="131"/>
      <c r="Q31" s="131"/>
      <c r="R31" s="131"/>
      <c r="S31" s="132"/>
      <c r="T31" s="133" t="e">
        <f t="shared" si="1"/>
        <v>#N/A</v>
      </c>
      <c r="U31" s="130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55"/>
      <c r="AK31" s="155"/>
      <c r="AL31" s="132"/>
      <c r="AM31" s="133" t="e">
        <f t="shared" si="2"/>
        <v>#N/A</v>
      </c>
      <c r="AN31" s="130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2"/>
      <c r="BB31" s="133" t="e">
        <f t="shared" si="3"/>
        <v>#N/A</v>
      </c>
      <c r="BC31" s="130"/>
      <c r="BD31" s="131"/>
      <c r="BE31" s="131"/>
      <c r="BF31" s="131"/>
      <c r="BG31" s="131"/>
      <c r="BH31" s="131"/>
      <c r="BI31" s="131"/>
      <c r="BJ31" s="155"/>
      <c r="BK31" s="155"/>
      <c r="BL31" s="155"/>
      <c r="BM31" s="155"/>
      <c r="BN31" s="233" t="e">
        <f t="shared" si="4"/>
        <v>#N/A</v>
      </c>
      <c r="BO31" s="237" t="e">
        <f t="shared" si="5"/>
        <v>#N/A</v>
      </c>
      <c r="BP31" s="236" t="e">
        <f t="shared" si="0"/>
        <v>#N/A</v>
      </c>
    </row>
    <row r="32" spans="1:68" ht="15.75" customHeight="1">
      <c r="A32" s="127">
        <v>23</v>
      </c>
      <c r="B32" s="128">
        <f>IF(นักเรียน!B28="","",นักเรียน!B28)</f>
        <v>20269</v>
      </c>
      <c r="C32" s="129" t="str">
        <f>IF(นักเรียน!C28="","",นักเรียน!C28)</f>
        <v>เด็กหญิงชลธิชา อาคะราช</v>
      </c>
      <c r="D32" s="130"/>
      <c r="E32" s="131"/>
      <c r="F32" s="131"/>
      <c r="G32" s="131"/>
      <c r="H32" s="131"/>
      <c r="I32" s="131"/>
      <c r="J32" s="131"/>
      <c r="K32" s="131"/>
      <c r="L32" s="132"/>
      <c r="M32" s="133" t="e">
        <f t="shared" si="6"/>
        <v>#N/A</v>
      </c>
      <c r="N32" s="130"/>
      <c r="O32" s="131"/>
      <c r="P32" s="131"/>
      <c r="Q32" s="131"/>
      <c r="R32" s="131"/>
      <c r="S32" s="132"/>
      <c r="T32" s="133" t="e">
        <f t="shared" si="1"/>
        <v>#N/A</v>
      </c>
      <c r="U32" s="130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55"/>
      <c r="AK32" s="155"/>
      <c r="AL32" s="132"/>
      <c r="AM32" s="133" t="e">
        <f t="shared" si="2"/>
        <v>#N/A</v>
      </c>
      <c r="AN32" s="130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2"/>
      <c r="BB32" s="133" t="e">
        <f t="shared" si="3"/>
        <v>#N/A</v>
      </c>
      <c r="BC32" s="130"/>
      <c r="BD32" s="131"/>
      <c r="BE32" s="131"/>
      <c r="BF32" s="131"/>
      <c r="BG32" s="131"/>
      <c r="BH32" s="131"/>
      <c r="BI32" s="131"/>
      <c r="BJ32" s="155"/>
      <c r="BK32" s="155"/>
      <c r="BL32" s="155"/>
      <c r="BM32" s="155"/>
      <c r="BN32" s="233" t="e">
        <f t="shared" si="4"/>
        <v>#N/A</v>
      </c>
      <c r="BO32" s="237" t="e">
        <f t="shared" si="5"/>
        <v>#N/A</v>
      </c>
      <c r="BP32" s="236" t="e">
        <f t="shared" si="0"/>
        <v>#N/A</v>
      </c>
    </row>
    <row r="33" spans="1:68" ht="15.75" customHeight="1">
      <c r="A33" s="127">
        <v>24</v>
      </c>
      <c r="B33" s="128">
        <f>IF(นักเรียน!B29="","",นักเรียน!B29)</f>
        <v>20271</v>
      </c>
      <c r="C33" s="129" t="str">
        <f>IF(นักเรียน!C29="","",นักเรียน!C29)</f>
        <v>เด็กหญิงณัฐธิดา พัสดา</v>
      </c>
      <c r="D33" s="130"/>
      <c r="E33" s="131"/>
      <c r="F33" s="131"/>
      <c r="G33" s="131"/>
      <c r="H33" s="131"/>
      <c r="I33" s="131"/>
      <c r="J33" s="131"/>
      <c r="K33" s="131"/>
      <c r="L33" s="132"/>
      <c r="M33" s="133" t="e">
        <f t="shared" ref="M33:M34" si="7">MODE(D33:L33)</f>
        <v>#N/A</v>
      </c>
      <c r="N33" s="130"/>
      <c r="O33" s="131"/>
      <c r="P33" s="131"/>
      <c r="Q33" s="131"/>
      <c r="R33" s="131"/>
      <c r="S33" s="132"/>
      <c r="T33" s="133" t="e">
        <f t="shared" ref="T33:T34" si="8">MODE(M33:S33)</f>
        <v>#N/A</v>
      </c>
      <c r="U33" s="130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55"/>
      <c r="AK33" s="155"/>
      <c r="AL33" s="132"/>
      <c r="AM33" s="133" t="e">
        <f t="shared" ref="AM33:AM34" si="9">MODE(U33:AL33)</f>
        <v>#N/A</v>
      </c>
      <c r="AN33" s="130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2"/>
      <c r="BB33" s="133" t="e">
        <f t="shared" ref="BB33:BB34" si="10">MODE(AN33:BA33)</f>
        <v>#N/A</v>
      </c>
      <c r="BC33" s="130"/>
      <c r="BD33" s="131"/>
      <c r="BE33" s="131"/>
      <c r="BF33" s="131"/>
      <c r="BG33" s="131"/>
      <c r="BH33" s="131"/>
      <c r="BI33" s="131"/>
      <c r="BJ33" s="155"/>
      <c r="BK33" s="155"/>
      <c r="BL33" s="155"/>
      <c r="BM33" s="155"/>
      <c r="BN33" s="233" t="e">
        <f t="shared" ref="BN33:BN34" si="11">MODE(BC33:BM33)</f>
        <v>#N/A</v>
      </c>
      <c r="BO33" s="237" t="e">
        <f t="shared" ref="BO33:BO34" si="12">MODE(M33,T33,AM33,BB33,BN33)</f>
        <v>#N/A</v>
      </c>
      <c r="BP33" s="236" t="e">
        <f t="shared" ref="BP33:BP34" si="13">IF(BO33="","",IF(BO33=3,"ดีเยี่ยม",IF(BO33=2,"ดี",IF(BO33=1,"พอใช้","ปรับปรุง"))))</f>
        <v>#N/A</v>
      </c>
    </row>
    <row r="34" spans="1:68" ht="15.75" customHeight="1">
      <c r="A34" s="127">
        <v>25</v>
      </c>
      <c r="B34" s="128">
        <f>IF(นักเรียน!B30="","",นักเรียน!B30)</f>
        <v>20272</v>
      </c>
      <c r="C34" s="129" t="str">
        <f>IF(นักเรียน!C30="","",นักเรียน!C30)</f>
        <v>เด็กหญิงธนัชชา บุญศรีนาค</v>
      </c>
      <c r="D34" s="130"/>
      <c r="E34" s="131"/>
      <c r="F34" s="131"/>
      <c r="G34" s="131"/>
      <c r="H34" s="131"/>
      <c r="I34" s="131"/>
      <c r="J34" s="131"/>
      <c r="K34" s="131"/>
      <c r="L34" s="132"/>
      <c r="M34" s="133" t="e">
        <f t="shared" si="7"/>
        <v>#N/A</v>
      </c>
      <c r="N34" s="130"/>
      <c r="O34" s="131"/>
      <c r="P34" s="131"/>
      <c r="Q34" s="131"/>
      <c r="R34" s="131"/>
      <c r="S34" s="132"/>
      <c r="T34" s="133" t="e">
        <f t="shared" si="8"/>
        <v>#N/A</v>
      </c>
      <c r="U34" s="130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55"/>
      <c r="AK34" s="155"/>
      <c r="AL34" s="132"/>
      <c r="AM34" s="133" t="e">
        <f t="shared" si="9"/>
        <v>#N/A</v>
      </c>
      <c r="AN34" s="130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2"/>
      <c r="BB34" s="133" t="e">
        <f t="shared" si="10"/>
        <v>#N/A</v>
      </c>
      <c r="BC34" s="130"/>
      <c r="BD34" s="131"/>
      <c r="BE34" s="131"/>
      <c r="BF34" s="131"/>
      <c r="BG34" s="131"/>
      <c r="BH34" s="131"/>
      <c r="BI34" s="131"/>
      <c r="BJ34" s="155"/>
      <c r="BK34" s="155"/>
      <c r="BL34" s="155"/>
      <c r="BM34" s="155"/>
      <c r="BN34" s="233" t="e">
        <f t="shared" si="11"/>
        <v>#N/A</v>
      </c>
      <c r="BO34" s="237" t="e">
        <f t="shared" si="12"/>
        <v>#N/A</v>
      </c>
      <c r="BP34" s="236" t="e">
        <f t="shared" si="13"/>
        <v>#N/A</v>
      </c>
    </row>
    <row r="35" spans="1:68" ht="15.75" customHeight="1">
      <c r="A35" s="127">
        <v>26</v>
      </c>
      <c r="B35" s="128">
        <f>IF(นักเรียน!B31="","",นักเรียน!B31)</f>
        <v>20273</v>
      </c>
      <c r="C35" s="129" t="str">
        <f>IF(นักเรียน!C31="","",นักเรียน!C31)</f>
        <v>เด็กหญิงนภัสสรณ์ ถิ่นวาสนา</v>
      </c>
      <c r="D35" s="130"/>
      <c r="E35" s="131"/>
      <c r="F35" s="131"/>
      <c r="G35" s="131"/>
      <c r="H35" s="131"/>
      <c r="I35" s="131"/>
      <c r="J35" s="131"/>
      <c r="K35" s="131"/>
      <c r="L35" s="132"/>
      <c r="M35" s="133" t="e">
        <f t="shared" ref="M35:M36" si="14">MODE(D35:L35)</f>
        <v>#N/A</v>
      </c>
      <c r="N35" s="130"/>
      <c r="O35" s="131"/>
      <c r="P35" s="131"/>
      <c r="Q35" s="131"/>
      <c r="R35" s="131"/>
      <c r="S35" s="132"/>
      <c r="T35" s="133" t="e">
        <f t="shared" ref="T35:T36" si="15">MODE(M35:S35)</f>
        <v>#N/A</v>
      </c>
      <c r="U35" s="130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55"/>
      <c r="AK35" s="155"/>
      <c r="AL35" s="132"/>
      <c r="AM35" s="133" t="e">
        <f t="shared" ref="AM35:AM36" si="16">MODE(U35:AL35)</f>
        <v>#N/A</v>
      </c>
      <c r="AN35" s="130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2"/>
      <c r="BB35" s="133" t="e">
        <f t="shared" ref="BB35:BB36" si="17">MODE(AN35:BA35)</f>
        <v>#N/A</v>
      </c>
      <c r="BC35" s="130"/>
      <c r="BD35" s="131"/>
      <c r="BE35" s="131"/>
      <c r="BF35" s="131"/>
      <c r="BG35" s="131"/>
      <c r="BH35" s="131"/>
      <c r="BI35" s="131"/>
      <c r="BJ35" s="155"/>
      <c r="BK35" s="155"/>
      <c r="BL35" s="155"/>
      <c r="BM35" s="155"/>
      <c r="BN35" s="233" t="e">
        <f t="shared" ref="BN35:BN36" si="18">MODE(BC35:BM35)</f>
        <v>#N/A</v>
      </c>
      <c r="BO35" s="237" t="e">
        <f t="shared" ref="BO35:BO36" si="19">MODE(M35,T35,AM35,BB35,BN35)</f>
        <v>#N/A</v>
      </c>
      <c r="BP35" s="236" t="e">
        <f t="shared" ref="BP35:BP36" si="20">IF(BO35="","",IF(BO35=3,"ดีเยี่ยม",IF(BO35=2,"ดี",IF(BO35=1,"พอใช้","ปรับปรุง"))))</f>
        <v>#N/A</v>
      </c>
    </row>
    <row r="36" spans="1:68" ht="15.75" customHeight="1">
      <c r="A36" s="127">
        <v>27</v>
      </c>
      <c r="B36" s="128">
        <f>IF(นักเรียน!B32="","",นักเรียน!B32)</f>
        <v>20275</v>
      </c>
      <c r="C36" s="129" t="str">
        <f>IF(นักเรียน!C32="","",นักเรียน!C32)</f>
        <v>เด็กหญิงปาริตา ถนอมสงวน</v>
      </c>
      <c r="D36" s="130"/>
      <c r="E36" s="131"/>
      <c r="F36" s="131"/>
      <c r="G36" s="131"/>
      <c r="H36" s="131"/>
      <c r="I36" s="131"/>
      <c r="J36" s="131"/>
      <c r="K36" s="131"/>
      <c r="L36" s="132"/>
      <c r="M36" s="133" t="e">
        <f t="shared" si="14"/>
        <v>#N/A</v>
      </c>
      <c r="N36" s="130"/>
      <c r="O36" s="131"/>
      <c r="P36" s="131"/>
      <c r="Q36" s="131"/>
      <c r="R36" s="131"/>
      <c r="S36" s="132"/>
      <c r="T36" s="133" t="e">
        <f t="shared" si="15"/>
        <v>#N/A</v>
      </c>
      <c r="U36" s="130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55"/>
      <c r="AK36" s="155"/>
      <c r="AL36" s="132"/>
      <c r="AM36" s="133" t="e">
        <f t="shared" si="16"/>
        <v>#N/A</v>
      </c>
      <c r="AN36" s="130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2"/>
      <c r="BB36" s="133" t="e">
        <f t="shared" si="17"/>
        <v>#N/A</v>
      </c>
      <c r="BC36" s="130"/>
      <c r="BD36" s="131"/>
      <c r="BE36" s="131"/>
      <c r="BF36" s="131"/>
      <c r="BG36" s="131"/>
      <c r="BH36" s="131"/>
      <c r="BI36" s="131"/>
      <c r="BJ36" s="155"/>
      <c r="BK36" s="155"/>
      <c r="BL36" s="155"/>
      <c r="BM36" s="155"/>
      <c r="BN36" s="233" t="e">
        <f t="shared" si="18"/>
        <v>#N/A</v>
      </c>
      <c r="BO36" s="237" t="e">
        <f t="shared" si="19"/>
        <v>#N/A</v>
      </c>
      <c r="BP36" s="236" t="e">
        <f t="shared" si="20"/>
        <v>#N/A</v>
      </c>
    </row>
    <row r="37" spans="1:68" ht="15.75" customHeight="1">
      <c r="A37" s="127">
        <v>28</v>
      </c>
      <c r="B37" s="128">
        <f>IF(นักเรียน!B33="","",นักเรียน!B33)</f>
        <v>20276</v>
      </c>
      <c r="C37" s="129" t="str">
        <f>IF(นักเรียน!C33="","",นักเรียน!C33)</f>
        <v>เด็กหญิงพรนิภา จันคำวงค์</v>
      </c>
      <c r="D37" s="130"/>
      <c r="E37" s="131"/>
      <c r="F37" s="131"/>
      <c r="G37" s="131"/>
      <c r="H37" s="131"/>
      <c r="I37" s="131"/>
      <c r="J37" s="131"/>
      <c r="K37" s="131"/>
      <c r="L37" s="132"/>
      <c r="M37" s="133" t="e">
        <f t="shared" ref="M37:M42" si="21">MODE(D37:L37)</f>
        <v>#N/A</v>
      </c>
      <c r="N37" s="130"/>
      <c r="O37" s="131"/>
      <c r="P37" s="131"/>
      <c r="Q37" s="131"/>
      <c r="R37" s="131"/>
      <c r="S37" s="132"/>
      <c r="T37" s="133" t="e">
        <f t="shared" ref="T37:T42" si="22">MODE(M37:S37)</f>
        <v>#N/A</v>
      </c>
      <c r="U37" s="130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55"/>
      <c r="AK37" s="155"/>
      <c r="AL37" s="132"/>
      <c r="AM37" s="133" t="e">
        <f t="shared" ref="AM37:AM42" si="23">MODE(U37:AL37)</f>
        <v>#N/A</v>
      </c>
      <c r="AN37" s="130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2"/>
      <c r="BB37" s="133" t="e">
        <f t="shared" ref="BB37:BB42" si="24">MODE(AN37:BA37)</f>
        <v>#N/A</v>
      </c>
      <c r="BC37" s="130"/>
      <c r="BD37" s="131"/>
      <c r="BE37" s="131"/>
      <c r="BF37" s="131"/>
      <c r="BG37" s="131"/>
      <c r="BH37" s="131"/>
      <c r="BI37" s="131"/>
      <c r="BJ37" s="155"/>
      <c r="BK37" s="155"/>
      <c r="BL37" s="155"/>
      <c r="BM37" s="155"/>
      <c r="BN37" s="233" t="e">
        <f t="shared" ref="BN37:BN41" si="25">MODE(BC37:BM37)</f>
        <v>#N/A</v>
      </c>
      <c r="BO37" s="237" t="e">
        <f t="shared" ref="BO37:BO41" si="26">MODE(M37,T37,AM37,BB37,BN37)</f>
        <v>#N/A</v>
      </c>
      <c r="BP37" s="236" t="e">
        <f t="shared" ref="BP37:BP41" si="27">IF(BO37="","",IF(BO37=3,"ดีเยี่ยม",IF(BO37=2,"ดี",IF(BO37=1,"พอใช้","ปรับปรุง"))))</f>
        <v>#N/A</v>
      </c>
    </row>
    <row r="38" spans="1:68" ht="15.75" customHeight="1">
      <c r="A38" s="127">
        <v>29</v>
      </c>
      <c r="B38" s="128">
        <f>IF(นักเรียน!B34="","",นักเรียน!B34)</f>
        <v>20277</v>
      </c>
      <c r="C38" s="129" t="str">
        <f>IF(นักเรียน!C34="","",นักเรียน!C34)</f>
        <v>เด็กหญิงพิมพ์ชนก อังคะแสน</v>
      </c>
      <c r="D38" s="130"/>
      <c r="E38" s="131"/>
      <c r="F38" s="131"/>
      <c r="G38" s="131"/>
      <c r="H38" s="131"/>
      <c r="I38" s="131"/>
      <c r="J38" s="131"/>
      <c r="K38" s="131"/>
      <c r="L38" s="132"/>
      <c r="M38" s="133" t="e">
        <f t="shared" si="21"/>
        <v>#N/A</v>
      </c>
      <c r="N38" s="130"/>
      <c r="O38" s="131"/>
      <c r="P38" s="131"/>
      <c r="Q38" s="131"/>
      <c r="R38" s="131"/>
      <c r="S38" s="132"/>
      <c r="T38" s="133" t="e">
        <f t="shared" si="22"/>
        <v>#N/A</v>
      </c>
      <c r="U38" s="130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55"/>
      <c r="AK38" s="155"/>
      <c r="AL38" s="132"/>
      <c r="AM38" s="133" t="e">
        <f t="shared" si="23"/>
        <v>#N/A</v>
      </c>
      <c r="AN38" s="130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2"/>
      <c r="BB38" s="133" t="e">
        <f t="shared" si="24"/>
        <v>#N/A</v>
      </c>
      <c r="BC38" s="130"/>
      <c r="BD38" s="131"/>
      <c r="BE38" s="131"/>
      <c r="BF38" s="131"/>
      <c r="BG38" s="131"/>
      <c r="BH38" s="131"/>
      <c r="BI38" s="131"/>
      <c r="BJ38" s="155"/>
      <c r="BK38" s="155"/>
      <c r="BL38" s="155"/>
      <c r="BM38" s="155"/>
      <c r="BN38" s="233" t="e">
        <f t="shared" si="25"/>
        <v>#N/A</v>
      </c>
      <c r="BO38" s="237" t="e">
        <f t="shared" si="26"/>
        <v>#N/A</v>
      </c>
      <c r="BP38" s="236" t="e">
        <f t="shared" si="27"/>
        <v>#N/A</v>
      </c>
    </row>
    <row r="39" spans="1:68" ht="15.75" customHeight="1">
      <c r="A39" s="127">
        <v>30</v>
      </c>
      <c r="B39" s="128">
        <f>IF(นักเรียน!B35="","",นักเรียน!B35)</f>
        <v>20278</v>
      </c>
      <c r="C39" s="129" t="str">
        <f>IF(นักเรียน!C35="","",นักเรียน!C35)</f>
        <v>เด็กหญิงอัญชญาพร ภูพาดแร่</v>
      </c>
      <c r="D39" s="130"/>
      <c r="E39" s="131"/>
      <c r="F39" s="131"/>
      <c r="G39" s="131"/>
      <c r="H39" s="131"/>
      <c r="I39" s="131"/>
      <c r="J39" s="131"/>
      <c r="K39" s="131"/>
      <c r="L39" s="132"/>
      <c r="M39" s="133" t="e">
        <f t="shared" si="21"/>
        <v>#N/A</v>
      </c>
      <c r="N39" s="130"/>
      <c r="O39" s="131"/>
      <c r="P39" s="131"/>
      <c r="Q39" s="131"/>
      <c r="R39" s="131"/>
      <c r="S39" s="132"/>
      <c r="T39" s="133" t="e">
        <f t="shared" si="22"/>
        <v>#N/A</v>
      </c>
      <c r="U39" s="130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55"/>
      <c r="AK39" s="155"/>
      <c r="AL39" s="132"/>
      <c r="AM39" s="133" t="e">
        <f t="shared" si="23"/>
        <v>#N/A</v>
      </c>
      <c r="AN39" s="130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2"/>
      <c r="BB39" s="133" t="e">
        <f t="shared" si="24"/>
        <v>#N/A</v>
      </c>
      <c r="BC39" s="130"/>
      <c r="BD39" s="131"/>
      <c r="BE39" s="131"/>
      <c r="BF39" s="131"/>
      <c r="BG39" s="131"/>
      <c r="BH39" s="131"/>
      <c r="BI39" s="131"/>
      <c r="BJ39" s="155"/>
      <c r="BK39" s="155"/>
      <c r="BL39" s="155"/>
      <c r="BM39" s="155"/>
      <c r="BN39" s="233" t="e">
        <f t="shared" si="25"/>
        <v>#N/A</v>
      </c>
      <c r="BO39" s="237" t="e">
        <f t="shared" si="26"/>
        <v>#N/A</v>
      </c>
      <c r="BP39" s="236" t="e">
        <f t="shared" si="27"/>
        <v>#N/A</v>
      </c>
    </row>
    <row r="40" spans="1:68" ht="15.75" customHeight="1">
      <c r="A40" s="127">
        <v>31</v>
      </c>
      <c r="B40" s="128">
        <f>IF(นักเรียน!B36="","",นักเรียน!B36)</f>
        <v>20432</v>
      </c>
      <c r="C40" s="129" t="str">
        <f>IF(นักเรียน!C36="","",นักเรียน!C36)</f>
        <v>เด็กหญิงธิดารัตน์  ไชยสัตย์</v>
      </c>
      <c r="D40" s="130"/>
      <c r="E40" s="131"/>
      <c r="F40" s="131"/>
      <c r="G40" s="131"/>
      <c r="H40" s="131"/>
      <c r="I40" s="131"/>
      <c r="J40" s="131"/>
      <c r="K40" s="131"/>
      <c r="L40" s="132"/>
      <c r="M40" s="133" t="e">
        <f t="shared" si="21"/>
        <v>#N/A</v>
      </c>
      <c r="N40" s="130"/>
      <c r="O40" s="131"/>
      <c r="P40" s="131"/>
      <c r="Q40" s="131"/>
      <c r="R40" s="131"/>
      <c r="S40" s="132"/>
      <c r="T40" s="133" t="e">
        <f t="shared" si="22"/>
        <v>#N/A</v>
      </c>
      <c r="U40" s="130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55"/>
      <c r="AK40" s="155"/>
      <c r="AL40" s="132"/>
      <c r="AM40" s="133" t="e">
        <f t="shared" si="23"/>
        <v>#N/A</v>
      </c>
      <c r="AN40" s="130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2"/>
      <c r="BB40" s="133" t="e">
        <f t="shared" si="24"/>
        <v>#N/A</v>
      </c>
      <c r="BC40" s="130"/>
      <c r="BD40" s="131"/>
      <c r="BE40" s="131"/>
      <c r="BF40" s="131"/>
      <c r="BG40" s="131"/>
      <c r="BH40" s="131"/>
      <c r="BI40" s="131"/>
      <c r="BJ40" s="155"/>
      <c r="BK40" s="155"/>
      <c r="BL40" s="155"/>
      <c r="BM40" s="155"/>
      <c r="BN40" s="233" t="e">
        <f t="shared" si="25"/>
        <v>#N/A</v>
      </c>
      <c r="BO40" s="237" t="e">
        <f t="shared" si="26"/>
        <v>#N/A</v>
      </c>
      <c r="BP40" s="236" t="e">
        <f t="shared" si="27"/>
        <v>#N/A</v>
      </c>
    </row>
    <row r="41" spans="1:68" ht="15.75" customHeight="1">
      <c r="A41" s="127">
        <v>32</v>
      </c>
      <c r="B41" s="128">
        <f>IF(นักเรียน!B37="","",นักเรียน!B37)</f>
        <v>20491</v>
      </c>
      <c r="C41" s="129" t="str">
        <f>IF(นักเรียน!C37="","",นักเรียน!C37)</f>
        <v>เด็กหญิงพิยะดา ทึกทา</v>
      </c>
      <c r="D41" s="130"/>
      <c r="E41" s="131"/>
      <c r="F41" s="131"/>
      <c r="G41" s="131"/>
      <c r="H41" s="131"/>
      <c r="I41" s="131"/>
      <c r="J41" s="131"/>
      <c r="K41" s="131"/>
      <c r="L41" s="132"/>
      <c r="M41" s="133" t="e">
        <f t="shared" si="21"/>
        <v>#N/A</v>
      </c>
      <c r="N41" s="130"/>
      <c r="O41" s="131"/>
      <c r="P41" s="131"/>
      <c r="Q41" s="131"/>
      <c r="R41" s="131"/>
      <c r="S41" s="132"/>
      <c r="T41" s="133" t="e">
        <f t="shared" si="22"/>
        <v>#N/A</v>
      </c>
      <c r="U41" s="130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55"/>
      <c r="AK41" s="155"/>
      <c r="AL41" s="132"/>
      <c r="AM41" s="133" t="e">
        <f t="shared" si="23"/>
        <v>#N/A</v>
      </c>
      <c r="AN41" s="130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2"/>
      <c r="BB41" s="133" t="e">
        <f t="shared" si="24"/>
        <v>#N/A</v>
      </c>
      <c r="BC41" s="130"/>
      <c r="BD41" s="131"/>
      <c r="BE41" s="131"/>
      <c r="BF41" s="131"/>
      <c r="BG41" s="131"/>
      <c r="BH41" s="131"/>
      <c r="BI41" s="131"/>
      <c r="BJ41" s="155"/>
      <c r="BK41" s="155"/>
      <c r="BL41" s="155"/>
      <c r="BM41" s="155"/>
      <c r="BN41" s="233" t="e">
        <f t="shared" si="25"/>
        <v>#N/A</v>
      </c>
      <c r="BO41" s="237" t="e">
        <f t="shared" si="26"/>
        <v>#N/A</v>
      </c>
      <c r="BP41" s="236" t="e">
        <f t="shared" si="27"/>
        <v>#N/A</v>
      </c>
    </row>
    <row r="42" spans="1:68" ht="15.75" customHeight="1">
      <c r="A42" s="127">
        <v>33</v>
      </c>
      <c r="B42" s="128">
        <f>IF(นักเรียน!B38="","",นักเรียน!B38)</f>
        <v>20501</v>
      </c>
      <c r="C42" s="129" t="str">
        <f>IF(นักเรียน!C38="","",นักเรียน!C38)</f>
        <v>เด็กชายวุฒิกร พรมเทพ</v>
      </c>
      <c r="D42" s="130"/>
      <c r="E42" s="131"/>
      <c r="F42" s="131"/>
      <c r="G42" s="131"/>
      <c r="H42" s="131"/>
      <c r="I42" s="131"/>
      <c r="J42" s="131"/>
      <c r="K42" s="131"/>
      <c r="L42" s="132"/>
      <c r="M42" s="133" t="e">
        <f t="shared" si="21"/>
        <v>#N/A</v>
      </c>
      <c r="N42" s="130"/>
      <c r="O42" s="131"/>
      <c r="P42" s="131"/>
      <c r="Q42" s="131"/>
      <c r="R42" s="131"/>
      <c r="S42" s="132"/>
      <c r="T42" s="133" t="e">
        <f t="shared" si="22"/>
        <v>#N/A</v>
      </c>
      <c r="U42" s="130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55"/>
      <c r="AK42" s="155"/>
      <c r="AL42" s="132"/>
      <c r="AM42" s="133" t="e">
        <f t="shared" si="23"/>
        <v>#N/A</v>
      </c>
      <c r="AN42" s="130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2"/>
      <c r="BB42" s="133" t="e">
        <f t="shared" si="24"/>
        <v>#N/A</v>
      </c>
      <c r="BC42" s="130"/>
      <c r="BD42" s="131"/>
      <c r="BE42" s="131"/>
      <c r="BF42" s="131"/>
      <c r="BG42" s="131"/>
      <c r="BH42" s="131"/>
      <c r="BI42" s="131"/>
      <c r="BJ42" s="155"/>
      <c r="BK42" s="155"/>
      <c r="BL42" s="155"/>
      <c r="BM42" s="155"/>
      <c r="BN42" s="233" t="e">
        <f t="shared" ref="BN42" si="28">MODE(BC42:BM42)</f>
        <v>#N/A</v>
      </c>
      <c r="BO42" s="237" t="e">
        <f t="shared" ref="BO42" si="29">MODE(M42,T42,AM42,BB42,BN42)</f>
        <v>#N/A</v>
      </c>
      <c r="BP42" s="236" t="e">
        <f t="shared" ref="BP42" si="30">IF(BO42="","",IF(BO42=3,"ดีเยี่ยม",IF(BO42=2,"ดี",IF(BO42=1,"พอใช้","ปรับปรุง"))))</f>
        <v>#N/A</v>
      </c>
    </row>
    <row r="43" spans="1:68" ht="15.75" customHeight="1">
      <c r="A43" s="127">
        <v>34</v>
      </c>
      <c r="B43" s="128" t="str">
        <f>IF(นักเรียน!B39="","",นักเรียน!B39)</f>
        <v/>
      </c>
      <c r="C43" s="129" t="str">
        <f>IF(นักเรียน!C39="","",นักเรียน!C39)</f>
        <v/>
      </c>
      <c r="D43" s="130"/>
      <c r="E43" s="131"/>
      <c r="F43" s="131"/>
      <c r="G43" s="131"/>
      <c r="H43" s="131"/>
      <c r="I43" s="131"/>
      <c r="J43" s="131"/>
      <c r="K43" s="131"/>
      <c r="L43" s="132"/>
      <c r="M43" s="133"/>
      <c r="N43" s="130"/>
      <c r="O43" s="131"/>
      <c r="P43" s="131"/>
      <c r="Q43" s="131"/>
      <c r="R43" s="131"/>
      <c r="S43" s="132"/>
      <c r="T43" s="133"/>
      <c r="U43" s="130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55"/>
      <c r="AK43" s="155"/>
      <c r="AL43" s="132"/>
      <c r="AM43" s="133"/>
      <c r="AN43" s="130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2"/>
      <c r="BB43" s="133"/>
      <c r="BC43" s="130"/>
      <c r="BD43" s="131"/>
      <c r="BE43" s="131"/>
      <c r="BF43" s="131"/>
      <c r="BG43" s="131"/>
      <c r="BH43" s="131"/>
      <c r="BI43" s="131"/>
      <c r="BJ43" s="155"/>
      <c r="BK43" s="155"/>
      <c r="BL43" s="155"/>
      <c r="BM43" s="155"/>
      <c r="BN43" s="233"/>
      <c r="BO43" s="237"/>
      <c r="BP43" s="236"/>
    </row>
    <row r="44" spans="1:68" ht="15.75" customHeight="1">
      <c r="A44" s="127">
        <v>35</v>
      </c>
      <c r="B44" s="128" t="str">
        <f>IF(นักเรียน!B40="","",นักเรียน!B40)</f>
        <v/>
      </c>
      <c r="C44" s="129" t="str">
        <f>IF(นักเรียน!C40="","",นักเรียน!C40)</f>
        <v/>
      </c>
      <c r="D44" s="130"/>
      <c r="E44" s="131"/>
      <c r="F44" s="131"/>
      <c r="G44" s="131"/>
      <c r="H44" s="131"/>
      <c r="I44" s="131"/>
      <c r="J44" s="131"/>
      <c r="K44" s="131"/>
      <c r="L44" s="132"/>
      <c r="M44" s="133"/>
      <c r="N44" s="130"/>
      <c r="O44" s="131"/>
      <c r="P44" s="131"/>
      <c r="Q44" s="131"/>
      <c r="R44" s="131"/>
      <c r="S44" s="132"/>
      <c r="T44" s="133"/>
      <c r="U44" s="130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55"/>
      <c r="AK44" s="155"/>
      <c r="AL44" s="132"/>
      <c r="AM44" s="133"/>
      <c r="AN44" s="130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2"/>
      <c r="BB44" s="133"/>
      <c r="BC44" s="130"/>
      <c r="BD44" s="131"/>
      <c r="BE44" s="131"/>
      <c r="BF44" s="131"/>
      <c r="BG44" s="131"/>
      <c r="BH44" s="131"/>
      <c r="BI44" s="131"/>
      <c r="BJ44" s="155"/>
      <c r="BK44" s="155"/>
      <c r="BL44" s="155"/>
      <c r="BM44" s="155"/>
      <c r="BN44" s="233"/>
      <c r="BO44" s="237"/>
      <c r="BP44" s="236"/>
    </row>
    <row r="45" spans="1:68" ht="15.75" customHeight="1">
      <c r="A45" s="127">
        <v>36</v>
      </c>
      <c r="B45" s="128" t="str">
        <f>IF(นักเรียน!B41="","",นักเรียน!B41)</f>
        <v/>
      </c>
      <c r="C45" s="129" t="str">
        <f>IF(นักเรียน!C41="","",นักเรียน!C41)</f>
        <v/>
      </c>
      <c r="D45" s="130"/>
      <c r="E45" s="131"/>
      <c r="F45" s="131"/>
      <c r="G45" s="131"/>
      <c r="H45" s="131"/>
      <c r="I45" s="131"/>
      <c r="J45" s="131"/>
      <c r="K45" s="131"/>
      <c r="L45" s="132"/>
      <c r="M45" s="133"/>
      <c r="N45" s="130"/>
      <c r="O45" s="131"/>
      <c r="P45" s="131"/>
      <c r="Q45" s="131"/>
      <c r="R45" s="131"/>
      <c r="S45" s="132"/>
      <c r="T45" s="133"/>
      <c r="U45" s="130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55"/>
      <c r="AK45" s="155"/>
      <c r="AL45" s="132"/>
      <c r="AM45" s="133"/>
      <c r="AN45" s="130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2"/>
      <c r="BB45" s="133"/>
      <c r="BC45" s="130"/>
      <c r="BD45" s="131"/>
      <c r="BE45" s="131"/>
      <c r="BF45" s="131"/>
      <c r="BG45" s="131"/>
      <c r="BH45" s="131"/>
      <c r="BI45" s="131"/>
      <c r="BJ45" s="155"/>
      <c r="BK45" s="155"/>
      <c r="BL45" s="155"/>
      <c r="BM45" s="155"/>
      <c r="BN45" s="233"/>
      <c r="BO45" s="237"/>
      <c r="BP45" s="236"/>
    </row>
    <row r="46" spans="1:68" ht="15.75" customHeight="1">
      <c r="A46" s="127">
        <v>37</v>
      </c>
      <c r="B46" s="128" t="str">
        <f>IF(นักเรียน!B42="","",นักเรียน!B42)</f>
        <v/>
      </c>
      <c r="C46" s="129" t="str">
        <f>IF(นักเรียน!C42="","",นักเรียน!C42)</f>
        <v/>
      </c>
      <c r="D46" s="130"/>
      <c r="E46" s="131"/>
      <c r="F46" s="131"/>
      <c r="G46" s="131"/>
      <c r="H46" s="131"/>
      <c r="I46" s="131"/>
      <c r="J46" s="131"/>
      <c r="K46" s="131"/>
      <c r="L46" s="132"/>
      <c r="M46" s="133"/>
      <c r="N46" s="130"/>
      <c r="O46" s="131"/>
      <c r="P46" s="131"/>
      <c r="Q46" s="131"/>
      <c r="R46" s="131"/>
      <c r="S46" s="132"/>
      <c r="T46" s="133"/>
      <c r="U46" s="130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55"/>
      <c r="AK46" s="155"/>
      <c r="AL46" s="132"/>
      <c r="AM46" s="133"/>
      <c r="AN46" s="130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2"/>
      <c r="BB46" s="133"/>
      <c r="BC46" s="130"/>
      <c r="BD46" s="131"/>
      <c r="BE46" s="131"/>
      <c r="BF46" s="131"/>
      <c r="BG46" s="131"/>
      <c r="BH46" s="131"/>
      <c r="BI46" s="131"/>
      <c r="BJ46" s="155"/>
      <c r="BK46" s="155"/>
      <c r="BL46" s="155"/>
      <c r="BM46" s="155"/>
      <c r="BN46" s="233"/>
      <c r="BO46" s="237"/>
      <c r="BP46" s="236"/>
    </row>
    <row r="47" spans="1:68" ht="15.75" customHeight="1">
      <c r="A47" s="127">
        <v>38</v>
      </c>
      <c r="B47" s="128" t="str">
        <f>IF(นักเรียน!B43="","",นักเรียน!B43)</f>
        <v/>
      </c>
      <c r="C47" s="129" t="str">
        <f>IF(นักเรียน!C43="","",นักเรียน!C43)</f>
        <v/>
      </c>
      <c r="D47" s="130"/>
      <c r="E47" s="131"/>
      <c r="F47" s="131"/>
      <c r="G47" s="131"/>
      <c r="H47" s="131"/>
      <c r="I47" s="131"/>
      <c r="J47" s="131"/>
      <c r="K47" s="131"/>
      <c r="L47" s="132"/>
      <c r="M47" s="133"/>
      <c r="N47" s="130"/>
      <c r="O47" s="131"/>
      <c r="P47" s="131"/>
      <c r="Q47" s="131"/>
      <c r="R47" s="131"/>
      <c r="S47" s="132"/>
      <c r="T47" s="133"/>
      <c r="U47" s="130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55"/>
      <c r="AK47" s="155"/>
      <c r="AL47" s="132"/>
      <c r="AM47" s="133"/>
      <c r="AN47" s="130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2"/>
      <c r="BB47" s="133"/>
      <c r="BC47" s="130"/>
      <c r="BD47" s="131"/>
      <c r="BE47" s="131"/>
      <c r="BF47" s="131"/>
      <c r="BG47" s="131"/>
      <c r="BH47" s="131"/>
      <c r="BI47" s="131"/>
      <c r="BJ47" s="155"/>
      <c r="BK47" s="155"/>
      <c r="BL47" s="155"/>
      <c r="BM47" s="155"/>
      <c r="BN47" s="233"/>
      <c r="BO47" s="237"/>
      <c r="BP47" s="236"/>
    </row>
    <row r="48" spans="1:68" ht="15.75" customHeight="1">
      <c r="A48" s="127"/>
      <c r="B48" s="128"/>
      <c r="C48" s="129"/>
      <c r="D48" s="130"/>
      <c r="E48" s="131"/>
      <c r="F48" s="131"/>
      <c r="G48" s="131"/>
      <c r="H48" s="131"/>
      <c r="I48" s="131"/>
      <c r="J48" s="131"/>
      <c r="K48" s="131"/>
      <c r="L48" s="132"/>
      <c r="M48" s="133"/>
      <c r="N48" s="130"/>
      <c r="O48" s="131"/>
      <c r="P48" s="131"/>
      <c r="Q48" s="131"/>
      <c r="R48" s="131"/>
      <c r="S48" s="132"/>
      <c r="T48" s="133"/>
      <c r="U48" s="130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55"/>
      <c r="AK48" s="155"/>
      <c r="AL48" s="132"/>
      <c r="AM48" s="133"/>
      <c r="AN48" s="130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2"/>
      <c r="BB48" s="133"/>
      <c r="BC48" s="130"/>
      <c r="BD48" s="131"/>
      <c r="BE48" s="131"/>
      <c r="BF48" s="131"/>
      <c r="BG48" s="131"/>
      <c r="BH48" s="131"/>
      <c r="BI48" s="131"/>
      <c r="BJ48" s="155"/>
      <c r="BK48" s="155"/>
      <c r="BL48" s="155"/>
      <c r="BM48" s="155"/>
      <c r="BN48" s="233"/>
      <c r="BO48" s="237"/>
      <c r="BP48" s="236"/>
    </row>
    <row r="49" spans="1:68" ht="15.75" customHeight="1">
      <c r="A49" s="127"/>
      <c r="B49" s="128"/>
      <c r="C49" s="129"/>
      <c r="D49" s="130"/>
      <c r="E49" s="131"/>
      <c r="F49" s="131"/>
      <c r="G49" s="131"/>
      <c r="H49" s="131"/>
      <c r="I49" s="131"/>
      <c r="J49" s="131"/>
      <c r="K49" s="131"/>
      <c r="L49" s="132"/>
      <c r="M49" s="133"/>
      <c r="N49" s="130"/>
      <c r="O49" s="131"/>
      <c r="P49" s="131"/>
      <c r="Q49" s="131"/>
      <c r="R49" s="131"/>
      <c r="S49" s="132"/>
      <c r="T49" s="133"/>
      <c r="U49" s="130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55"/>
      <c r="AK49" s="155"/>
      <c r="AL49" s="132"/>
      <c r="AM49" s="133"/>
      <c r="AN49" s="130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2"/>
      <c r="BB49" s="133"/>
      <c r="BC49" s="130"/>
      <c r="BD49" s="131"/>
      <c r="BE49" s="131"/>
      <c r="BF49" s="131"/>
      <c r="BG49" s="131"/>
      <c r="BH49" s="131"/>
      <c r="BI49" s="131"/>
      <c r="BJ49" s="155"/>
      <c r="BK49" s="155"/>
      <c r="BL49" s="155"/>
      <c r="BM49" s="155"/>
      <c r="BN49" s="233"/>
      <c r="BO49" s="237"/>
      <c r="BP49" s="236"/>
    </row>
    <row r="50" spans="1:68" ht="15.75" customHeight="1">
      <c r="A50" s="127"/>
      <c r="B50" s="128"/>
      <c r="C50" s="129"/>
      <c r="D50" s="130"/>
      <c r="E50" s="131"/>
      <c r="F50" s="131"/>
      <c r="G50" s="131"/>
      <c r="H50" s="131"/>
      <c r="I50" s="131"/>
      <c r="J50" s="131"/>
      <c r="K50" s="131"/>
      <c r="L50" s="132"/>
      <c r="M50" s="133"/>
      <c r="N50" s="130"/>
      <c r="O50" s="131"/>
      <c r="P50" s="131"/>
      <c r="Q50" s="131"/>
      <c r="R50" s="131"/>
      <c r="S50" s="132"/>
      <c r="T50" s="133"/>
      <c r="U50" s="130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55"/>
      <c r="AK50" s="155"/>
      <c r="AL50" s="132"/>
      <c r="AM50" s="133"/>
      <c r="AN50" s="130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2"/>
      <c r="BB50" s="133"/>
      <c r="BC50" s="130"/>
      <c r="BD50" s="131"/>
      <c r="BE50" s="131"/>
      <c r="BF50" s="131"/>
      <c r="BG50" s="131"/>
      <c r="BH50" s="131"/>
      <c r="BI50" s="131"/>
      <c r="BJ50" s="155"/>
      <c r="BK50" s="155"/>
      <c r="BL50" s="155"/>
      <c r="BM50" s="155"/>
      <c r="BN50" s="233"/>
      <c r="BO50" s="237"/>
      <c r="BP50" s="236"/>
    </row>
    <row r="51" spans="1:68" ht="15.75" customHeight="1">
      <c r="A51" s="127"/>
      <c r="B51" s="128" t="str">
        <f>IF(นักเรียน!B47="","",นักเรียน!B47)</f>
        <v/>
      </c>
      <c r="C51" s="129" t="str">
        <f>IF(นักเรียน!C47="","",นักเรียน!C47)</f>
        <v/>
      </c>
      <c r="D51" s="130"/>
      <c r="E51" s="131"/>
      <c r="F51" s="131"/>
      <c r="G51" s="131"/>
      <c r="H51" s="131"/>
      <c r="I51" s="131"/>
      <c r="J51" s="131"/>
      <c r="K51" s="131"/>
      <c r="L51" s="132"/>
      <c r="M51" s="226"/>
      <c r="N51" s="130"/>
      <c r="O51" s="131"/>
      <c r="P51" s="131"/>
      <c r="Q51" s="131"/>
      <c r="R51" s="131"/>
      <c r="S51" s="132"/>
      <c r="T51" s="133"/>
      <c r="U51" s="130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55"/>
      <c r="AK51" s="155"/>
      <c r="AL51" s="132"/>
      <c r="AM51" s="133"/>
      <c r="AN51" s="130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2"/>
      <c r="BB51" s="133"/>
      <c r="BC51" s="130"/>
      <c r="BD51" s="131"/>
      <c r="BE51" s="131"/>
      <c r="BF51" s="131"/>
      <c r="BG51" s="131"/>
      <c r="BH51" s="131"/>
      <c r="BI51" s="131"/>
      <c r="BJ51" s="155"/>
      <c r="BK51" s="155"/>
      <c r="BL51" s="155"/>
      <c r="BM51" s="155"/>
      <c r="BN51" s="234"/>
      <c r="BO51" s="237"/>
      <c r="BP51" s="236"/>
    </row>
    <row r="52" spans="1:68" ht="15.75" customHeight="1">
      <c r="A52" s="127"/>
      <c r="B52" s="128" t="str">
        <f>IF(นักเรียน!B48="","",นักเรียน!B48)</f>
        <v/>
      </c>
      <c r="C52" s="129" t="str">
        <f>IF(นักเรียน!C48="","",นักเรียน!C48)</f>
        <v/>
      </c>
      <c r="D52" s="130"/>
      <c r="E52" s="131"/>
      <c r="F52" s="131"/>
      <c r="G52" s="131"/>
      <c r="H52" s="131"/>
      <c r="I52" s="131"/>
      <c r="J52" s="131"/>
      <c r="K52" s="131"/>
      <c r="L52" s="132"/>
      <c r="M52" s="226"/>
      <c r="N52" s="130"/>
      <c r="O52" s="131"/>
      <c r="P52" s="131"/>
      <c r="Q52" s="131"/>
      <c r="R52" s="131"/>
      <c r="S52" s="132"/>
      <c r="T52" s="133"/>
      <c r="U52" s="130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55"/>
      <c r="AK52" s="155"/>
      <c r="AL52" s="132"/>
      <c r="AM52" s="133"/>
      <c r="AN52" s="130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2"/>
      <c r="BB52" s="133"/>
      <c r="BC52" s="130"/>
      <c r="BD52" s="131"/>
      <c r="BE52" s="131"/>
      <c r="BF52" s="131"/>
      <c r="BG52" s="131"/>
      <c r="BH52" s="131"/>
      <c r="BI52" s="131"/>
      <c r="BJ52" s="155"/>
      <c r="BK52" s="155"/>
      <c r="BL52" s="155"/>
      <c r="BM52" s="155"/>
      <c r="BN52" s="234"/>
      <c r="BO52" s="237"/>
      <c r="BP52" s="236"/>
    </row>
    <row r="53" spans="1:68" ht="15.75" customHeight="1">
      <c r="A53" s="127"/>
      <c r="B53" s="128" t="str">
        <f>IF(นักเรียน!B49="","",นักเรียน!B49)</f>
        <v/>
      </c>
      <c r="C53" s="129" t="str">
        <f>IF(นักเรียน!C49="","",นักเรียน!C49)</f>
        <v/>
      </c>
      <c r="D53" s="130"/>
      <c r="E53" s="131"/>
      <c r="F53" s="131"/>
      <c r="G53" s="131"/>
      <c r="H53" s="131"/>
      <c r="I53" s="131"/>
      <c r="J53" s="131"/>
      <c r="K53" s="131"/>
      <c r="L53" s="132"/>
      <c r="M53" s="226"/>
      <c r="N53" s="130"/>
      <c r="O53" s="131"/>
      <c r="P53" s="131"/>
      <c r="Q53" s="131"/>
      <c r="R53" s="131"/>
      <c r="S53" s="132"/>
      <c r="T53" s="133"/>
      <c r="U53" s="130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55"/>
      <c r="AK53" s="155"/>
      <c r="AL53" s="132"/>
      <c r="AM53" s="133"/>
      <c r="AN53" s="130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2"/>
      <c r="BB53" s="133"/>
      <c r="BC53" s="130"/>
      <c r="BD53" s="131"/>
      <c r="BE53" s="131"/>
      <c r="BF53" s="131"/>
      <c r="BG53" s="131"/>
      <c r="BH53" s="131"/>
      <c r="BI53" s="131"/>
      <c r="BJ53" s="155"/>
      <c r="BK53" s="155"/>
      <c r="BL53" s="155"/>
      <c r="BM53" s="155"/>
      <c r="BN53" s="234"/>
      <c r="BO53" s="237"/>
      <c r="BP53" s="236"/>
    </row>
    <row r="54" spans="1:68" ht="15.75" customHeight="1" thickBot="1">
      <c r="A54" s="127"/>
      <c r="B54" s="128" t="str">
        <f>IF(นักเรียน!B50="","",นักเรียน!B50)</f>
        <v/>
      </c>
      <c r="C54" s="129" t="str">
        <f>IF(นักเรียน!C50="","",นักเรียน!C50)</f>
        <v/>
      </c>
      <c r="D54" s="130"/>
      <c r="E54" s="131"/>
      <c r="F54" s="131"/>
      <c r="G54" s="131"/>
      <c r="H54" s="131"/>
      <c r="I54" s="131"/>
      <c r="J54" s="131"/>
      <c r="K54" s="131"/>
      <c r="L54" s="132"/>
      <c r="M54" s="226"/>
      <c r="N54" s="130"/>
      <c r="O54" s="131"/>
      <c r="P54" s="131"/>
      <c r="Q54" s="131"/>
      <c r="R54" s="131"/>
      <c r="S54" s="132"/>
      <c r="T54" s="133"/>
      <c r="U54" s="130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55"/>
      <c r="AK54" s="155"/>
      <c r="AL54" s="132"/>
      <c r="AM54" s="133"/>
      <c r="AN54" s="130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2"/>
      <c r="BB54" s="133"/>
      <c r="BC54" s="130"/>
      <c r="BD54" s="131"/>
      <c r="BE54" s="131"/>
      <c r="BF54" s="131"/>
      <c r="BG54" s="131"/>
      <c r="BH54" s="131"/>
      <c r="BI54" s="131"/>
      <c r="BJ54" s="155"/>
      <c r="BK54" s="155"/>
      <c r="BL54" s="155"/>
      <c r="BM54" s="155"/>
      <c r="BN54" s="235"/>
      <c r="BO54" s="238"/>
      <c r="BP54" s="236"/>
    </row>
    <row r="55" spans="1:68" ht="15.75" customHeight="1">
      <c r="A55" s="139"/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227"/>
      <c r="N55" s="139"/>
      <c r="O55" s="139"/>
      <c r="P55" s="139"/>
      <c r="Q55" s="139"/>
      <c r="R55" s="139"/>
      <c r="S55" s="139"/>
      <c r="T55" s="140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40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40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40"/>
      <c r="BO55" s="162"/>
      <c r="BP55" s="158"/>
    </row>
    <row r="56" spans="1:68" ht="22.5" customHeight="1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228"/>
      <c r="N56" s="141"/>
      <c r="O56" s="141"/>
      <c r="P56" s="141"/>
      <c r="Q56" s="141"/>
      <c r="R56" s="141"/>
      <c r="S56" s="141"/>
      <c r="T56" s="142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2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2"/>
      <c r="BC56" s="141"/>
      <c r="BD56" s="141"/>
      <c r="BE56" s="141"/>
      <c r="BF56" s="141"/>
      <c r="BG56" s="141"/>
      <c r="BH56" s="141"/>
      <c r="BI56" s="141"/>
      <c r="BJ56" s="141"/>
      <c r="BK56" s="141"/>
      <c r="BL56" s="141"/>
      <c r="BM56" s="141"/>
      <c r="BN56" s="142"/>
      <c r="BO56" s="163"/>
      <c r="BP56" s="159"/>
    </row>
    <row r="57" spans="1:68" ht="22.5" customHeight="1">
      <c r="A57" s="141"/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228"/>
      <c r="N57" s="141"/>
      <c r="O57" s="141"/>
      <c r="P57" s="141"/>
      <c r="Q57" s="141"/>
      <c r="R57" s="141"/>
      <c r="S57" s="141"/>
      <c r="T57" s="142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2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2"/>
      <c r="BC57" s="141"/>
      <c r="BD57" s="141"/>
      <c r="BE57" s="141"/>
      <c r="BF57" s="141"/>
      <c r="BG57" s="141"/>
      <c r="BH57" s="141"/>
      <c r="BI57" s="141"/>
      <c r="BJ57" s="141"/>
      <c r="BK57" s="141"/>
      <c r="BL57" s="141"/>
      <c r="BM57" s="141"/>
      <c r="BN57" s="142"/>
      <c r="BO57" s="163"/>
      <c r="BP57" s="159"/>
    </row>
    <row r="58" spans="1:68" ht="22.5" customHeight="1">
      <c r="A58" s="141"/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228"/>
      <c r="N58" s="141"/>
      <c r="O58" s="141"/>
      <c r="P58" s="141"/>
      <c r="Q58" s="141"/>
      <c r="R58" s="141"/>
      <c r="S58" s="141"/>
      <c r="T58" s="142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2"/>
      <c r="AN58" s="141"/>
      <c r="AO58" s="141"/>
      <c r="AP58" s="141"/>
      <c r="AQ58" s="141"/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2"/>
      <c r="BC58" s="141"/>
      <c r="BD58" s="141"/>
      <c r="BE58" s="141"/>
      <c r="BF58" s="141"/>
      <c r="BG58" s="141"/>
      <c r="BH58" s="141"/>
      <c r="BI58" s="141"/>
      <c r="BJ58" s="141"/>
      <c r="BK58" s="141"/>
      <c r="BL58" s="141"/>
      <c r="BM58" s="141"/>
      <c r="BN58" s="142"/>
      <c r="BO58" s="163"/>
      <c r="BP58" s="159"/>
    </row>
    <row r="59" spans="1:68" ht="22.5" customHeight="1">
      <c r="A59" s="141"/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228"/>
      <c r="N59" s="141"/>
      <c r="O59" s="141"/>
      <c r="P59" s="141"/>
      <c r="Q59" s="141"/>
      <c r="R59" s="141"/>
      <c r="S59" s="141"/>
      <c r="T59" s="142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2"/>
      <c r="AN59" s="141"/>
      <c r="AO59" s="141"/>
      <c r="AP59" s="141"/>
      <c r="AQ59" s="141"/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2"/>
      <c r="BC59" s="141"/>
      <c r="BD59" s="141"/>
      <c r="BE59" s="141"/>
      <c r="BF59" s="141"/>
      <c r="BG59" s="141"/>
      <c r="BH59" s="141"/>
      <c r="BI59" s="141"/>
      <c r="BJ59" s="141"/>
      <c r="BK59" s="141"/>
      <c r="BL59" s="141"/>
      <c r="BM59" s="141"/>
      <c r="BN59" s="142"/>
      <c r="BO59" s="163"/>
      <c r="BP59" s="159"/>
    </row>
    <row r="60" spans="1:68" ht="22.5" customHeight="1">
      <c r="A60" s="141"/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228"/>
      <c r="N60" s="141"/>
      <c r="O60" s="141"/>
      <c r="P60" s="141"/>
      <c r="Q60" s="141"/>
      <c r="R60" s="141"/>
      <c r="S60" s="141"/>
      <c r="T60" s="142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2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2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2"/>
      <c r="BO60" s="163"/>
      <c r="BP60" s="159"/>
    </row>
    <row r="61" spans="1:68" ht="22.5" customHeight="1">
      <c r="A61" s="141"/>
      <c r="B61" s="141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228"/>
      <c r="N61" s="141"/>
      <c r="O61" s="141"/>
      <c r="P61" s="141"/>
      <c r="Q61" s="141"/>
      <c r="R61" s="141"/>
      <c r="S61" s="141"/>
      <c r="T61" s="142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2"/>
      <c r="AN61" s="141"/>
      <c r="AO61" s="141"/>
      <c r="AP61" s="141"/>
      <c r="AQ61" s="141"/>
      <c r="AR61" s="141"/>
      <c r="AS61" s="141"/>
      <c r="AT61" s="141"/>
      <c r="AU61" s="141"/>
      <c r="AV61" s="141"/>
      <c r="AW61" s="141"/>
      <c r="AX61" s="141"/>
      <c r="AY61" s="141"/>
      <c r="AZ61" s="141"/>
      <c r="BA61" s="141"/>
      <c r="BB61" s="142"/>
      <c r="BC61" s="141"/>
      <c r="BD61" s="141"/>
      <c r="BE61" s="141"/>
      <c r="BF61" s="141"/>
      <c r="BG61" s="141"/>
      <c r="BH61" s="141"/>
      <c r="BI61" s="141"/>
      <c r="BJ61" s="141"/>
      <c r="BK61" s="141"/>
      <c r="BL61" s="141"/>
      <c r="BM61" s="141"/>
      <c r="BN61" s="142"/>
      <c r="BO61" s="163"/>
      <c r="BP61" s="159"/>
    </row>
    <row r="62" spans="1:68" ht="22.5" customHeight="1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228"/>
      <c r="N62" s="141"/>
      <c r="O62" s="141"/>
      <c r="P62" s="141"/>
      <c r="Q62" s="141"/>
      <c r="R62" s="141"/>
      <c r="S62" s="141"/>
      <c r="T62" s="142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1"/>
      <c r="AI62" s="141"/>
      <c r="AJ62" s="141"/>
      <c r="AK62" s="141"/>
      <c r="AL62" s="141"/>
      <c r="AM62" s="142"/>
      <c r="AN62" s="141"/>
      <c r="AO62" s="141"/>
      <c r="AP62" s="141"/>
      <c r="AQ62" s="141"/>
      <c r="AR62" s="141"/>
      <c r="AS62" s="141"/>
      <c r="AT62" s="141"/>
      <c r="AU62" s="141"/>
      <c r="AV62" s="141"/>
      <c r="AW62" s="141"/>
      <c r="AX62" s="141"/>
      <c r="AY62" s="141"/>
      <c r="AZ62" s="141"/>
      <c r="BA62" s="141"/>
      <c r="BB62" s="142"/>
      <c r="BC62" s="141"/>
      <c r="BD62" s="141"/>
      <c r="BE62" s="141"/>
      <c r="BF62" s="141"/>
      <c r="BG62" s="141"/>
      <c r="BH62" s="141"/>
      <c r="BI62" s="141"/>
      <c r="BJ62" s="141"/>
      <c r="BK62" s="141"/>
      <c r="BL62" s="141"/>
      <c r="BM62" s="141"/>
      <c r="BN62" s="142"/>
      <c r="BO62" s="163"/>
      <c r="BP62" s="159"/>
    </row>
    <row r="63" spans="1:68" ht="22.5" customHeight="1">
      <c r="A63" s="141"/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228"/>
      <c r="N63" s="141"/>
      <c r="O63" s="141"/>
      <c r="P63" s="141"/>
      <c r="Q63" s="141"/>
      <c r="R63" s="141"/>
      <c r="S63" s="141"/>
      <c r="T63" s="142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  <c r="AF63" s="141"/>
      <c r="AG63" s="141"/>
      <c r="AH63" s="141"/>
      <c r="AI63" s="141"/>
      <c r="AJ63" s="141"/>
      <c r="AK63" s="141"/>
      <c r="AL63" s="141"/>
      <c r="AM63" s="142"/>
      <c r="AN63" s="141"/>
      <c r="AO63" s="141"/>
      <c r="AP63" s="141"/>
      <c r="AQ63" s="141"/>
      <c r="AR63" s="141"/>
      <c r="AS63" s="141"/>
      <c r="AT63" s="141"/>
      <c r="AU63" s="141"/>
      <c r="AV63" s="141"/>
      <c r="AW63" s="141"/>
      <c r="AX63" s="141"/>
      <c r="AY63" s="141"/>
      <c r="AZ63" s="141"/>
      <c r="BA63" s="141"/>
      <c r="BB63" s="142"/>
      <c r="BC63" s="141"/>
      <c r="BD63" s="141"/>
      <c r="BE63" s="141"/>
      <c r="BF63" s="141"/>
      <c r="BG63" s="141"/>
      <c r="BH63" s="141"/>
      <c r="BI63" s="141"/>
      <c r="BJ63" s="141"/>
      <c r="BK63" s="141"/>
      <c r="BL63" s="141"/>
      <c r="BM63" s="141"/>
      <c r="BN63" s="142"/>
      <c r="BO63" s="163"/>
      <c r="BP63" s="159"/>
    </row>
    <row r="64" spans="1:68" ht="22.5" customHeight="1">
      <c r="A64" s="141"/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228"/>
      <c r="N64" s="141"/>
      <c r="O64" s="141"/>
      <c r="P64" s="141"/>
      <c r="Q64" s="141"/>
      <c r="R64" s="141"/>
      <c r="S64" s="141"/>
      <c r="T64" s="142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2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2"/>
      <c r="BC64" s="141"/>
      <c r="BD64" s="141"/>
      <c r="BE64" s="141"/>
      <c r="BF64" s="141"/>
      <c r="BG64" s="141"/>
      <c r="BH64" s="141"/>
      <c r="BI64" s="141"/>
      <c r="BJ64" s="141"/>
      <c r="BK64" s="141"/>
      <c r="BL64" s="141"/>
      <c r="BM64" s="141"/>
      <c r="BN64" s="142"/>
      <c r="BO64" s="163"/>
      <c r="BP64" s="159"/>
    </row>
    <row r="65" spans="1:68" ht="22.5" customHeight="1">
      <c r="A65" s="141"/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228"/>
      <c r="N65" s="141"/>
      <c r="O65" s="141"/>
      <c r="P65" s="141"/>
      <c r="Q65" s="141"/>
      <c r="R65" s="141"/>
      <c r="S65" s="141"/>
      <c r="T65" s="142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2"/>
      <c r="AN65" s="141"/>
      <c r="AO65" s="141"/>
      <c r="AP65" s="141"/>
      <c r="AQ65" s="141"/>
      <c r="AR65" s="141"/>
      <c r="AS65" s="141"/>
      <c r="AT65" s="141"/>
      <c r="AU65" s="141"/>
      <c r="AV65" s="141"/>
      <c r="AW65" s="141"/>
      <c r="AX65" s="141"/>
      <c r="AY65" s="141"/>
      <c r="AZ65" s="141"/>
      <c r="BA65" s="141"/>
      <c r="BB65" s="142"/>
      <c r="BC65" s="141"/>
      <c r="BD65" s="141"/>
      <c r="BE65" s="141"/>
      <c r="BF65" s="141"/>
      <c r="BG65" s="141"/>
      <c r="BH65" s="141"/>
      <c r="BI65" s="141"/>
      <c r="BJ65" s="141"/>
      <c r="BK65" s="141"/>
      <c r="BL65" s="141"/>
      <c r="BM65" s="141"/>
      <c r="BN65" s="142"/>
      <c r="BO65" s="163"/>
      <c r="BP65" s="159"/>
    </row>
    <row r="66" spans="1:68" ht="22.5" customHeight="1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228"/>
      <c r="N66" s="141"/>
      <c r="O66" s="141"/>
      <c r="P66" s="141"/>
      <c r="Q66" s="141"/>
      <c r="R66" s="141"/>
      <c r="S66" s="141"/>
      <c r="T66" s="142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2"/>
      <c r="AN66" s="141"/>
      <c r="AO66" s="141"/>
      <c r="AP66" s="141"/>
      <c r="AQ66" s="141"/>
      <c r="AR66" s="141"/>
      <c r="AS66" s="141"/>
      <c r="AT66" s="141"/>
      <c r="AU66" s="141"/>
      <c r="AV66" s="141"/>
      <c r="AW66" s="141"/>
      <c r="AX66" s="141"/>
      <c r="AY66" s="141"/>
      <c r="AZ66" s="141"/>
      <c r="BA66" s="141"/>
      <c r="BB66" s="142"/>
      <c r="BC66" s="141"/>
      <c r="BD66" s="141"/>
      <c r="BE66" s="141"/>
      <c r="BF66" s="141"/>
      <c r="BG66" s="141"/>
      <c r="BH66" s="141"/>
      <c r="BI66" s="141"/>
      <c r="BJ66" s="141"/>
      <c r="BK66" s="141"/>
      <c r="BL66" s="141"/>
      <c r="BM66" s="141"/>
      <c r="BN66" s="142"/>
      <c r="BO66" s="163"/>
      <c r="BP66" s="159"/>
    </row>
    <row r="67" spans="1:68" ht="22.5" customHeight="1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228"/>
      <c r="N67" s="141"/>
      <c r="O67" s="141"/>
      <c r="P67" s="141"/>
      <c r="Q67" s="141"/>
      <c r="R67" s="141"/>
      <c r="S67" s="141"/>
      <c r="T67" s="142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2"/>
      <c r="AN67" s="141"/>
      <c r="AO67" s="141"/>
      <c r="AP67" s="141"/>
      <c r="AQ67" s="141"/>
      <c r="AR67" s="141"/>
      <c r="AS67" s="141"/>
      <c r="AT67" s="141"/>
      <c r="AU67" s="141"/>
      <c r="AV67" s="141"/>
      <c r="AW67" s="141"/>
      <c r="AX67" s="141"/>
      <c r="AY67" s="141"/>
      <c r="AZ67" s="141"/>
      <c r="BA67" s="141"/>
      <c r="BB67" s="142"/>
      <c r="BC67" s="141"/>
      <c r="BD67" s="141"/>
      <c r="BE67" s="141"/>
      <c r="BF67" s="141"/>
      <c r="BG67" s="141"/>
      <c r="BH67" s="141"/>
      <c r="BI67" s="141"/>
      <c r="BJ67" s="141"/>
      <c r="BK67" s="141"/>
      <c r="BL67" s="141"/>
      <c r="BM67" s="141"/>
      <c r="BN67" s="142"/>
      <c r="BO67" s="163"/>
      <c r="BP67" s="159"/>
    </row>
    <row r="68" spans="1:68" ht="22.5" customHeight="1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228"/>
      <c r="N68" s="141"/>
      <c r="O68" s="141"/>
      <c r="P68" s="141"/>
      <c r="Q68" s="141"/>
      <c r="R68" s="141"/>
      <c r="S68" s="141"/>
      <c r="T68" s="142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2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2"/>
      <c r="BC68" s="141"/>
      <c r="BD68" s="141"/>
      <c r="BE68" s="141"/>
      <c r="BF68" s="141"/>
      <c r="BG68" s="141"/>
      <c r="BH68" s="141"/>
      <c r="BI68" s="141"/>
      <c r="BJ68" s="141"/>
      <c r="BK68" s="141"/>
      <c r="BL68" s="141"/>
      <c r="BM68" s="141"/>
      <c r="BN68" s="142"/>
      <c r="BO68" s="163"/>
      <c r="BP68" s="159"/>
    </row>
    <row r="69" spans="1:68" ht="22.5" customHeight="1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228"/>
      <c r="N69" s="141"/>
      <c r="O69" s="141"/>
      <c r="P69" s="141"/>
      <c r="Q69" s="141"/>
      <c r="R69" s="141"/>
      <c r="S69" s="141"/>
      <c r="T69" s="142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2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2"/>
      <c r="BC69" s="141"/>
      <c r="BD69" s="141"/>
      <c r="BE69" s="141"/>
      <c r="BF69" s="141"/>
      <c r="BG69" s="141"/>
      <c r="BH69" s="141"/>
      <c r="BI69" s="141"/>
      <c r="BJ69" s="141"/>
      <c r="BK69" s="141"/>
      <c r="BL69" s="141"/>
      <c r="BM69" s="141"/>
      <c r="BN69" s="142"/>
      <c r="BO69" s="163"/>
      <c r="BP69" s="159"/>
    </row>
    <row r="70" spans="1:68" ht="22.5" customHeight="1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228"/>
      <c r="N70" s="141"/>
      <c r="O70" s="141"/>
      <c r="P70" s="141"/>
      <c r="Q70" s="141"/>
      <c r="R70" s="141"/>
      <c r="S70" s="141"/>
      <c r="T70" s="142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2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/>
      <c r="AY70" s="141"/>
      <c r="AZ70" s="141"/>
      <c r="BA70" s="141"/>
      <c r="BB70" s="142"/>
      <c r="BC70" s="141"/>
      <c r="BD70" s="141"/>
      <c r="BE70" s="141"/>
      <c r="BF70" s="141"/>
      <c r="BG70" s="141"/>
      <c r="BH70" s="141"/>
      <c r="BI70" s="141"/>
      <c r="BJ70" s="141"/>
      <c r="BK70" s="141"/>
      <c r="BL70" s="141"/>
      <c r="BM70" s="141"/>
      <c r="BN70" s="142"/>
      <c r="BO70" s="163"/>
      <c r="BP70" s="159"/>
    </row>
    <row r="71" spans="1:68" ht="22.5" customHeight="1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228"/>
      <c r="N71" s="141"/>
      <c r="O71" s="141"/>
      <c r="P71" s="141"/>
      <c r="Q71" s="141"/>
      <c r="R71" s="141"/>
      <c r="S71" s="141"/>
      <c r="T71" s="142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2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2"/>
      <c r="BC71" s="141"/>
      <c r="BD71" s="141"/>
      <c r="BE71" s="141"/>
      <c r="BF71" s="141"/>
      <c r="BG71" s="141"/>
      <c r="BH71" s="141"/>
      <c r="BI71" s="141"/>
      <c r="BJ71" s="141"/>
      <c r="BK71" s="141"/>
      <c r="BL71" s="141"/>
      <c r="BM71" s="141"/>
      <c r="BN71" s="142"/>
      <c r="BO71" s="163"/>
      <c r="BP71" s="159"/>
    </row>
    <row r="72" spans="1:68" ht="22.5" customHeight="1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228"/>
      <c r="N72" s="141"/>
      <c r="O72" s="141"/>
      <c r="P72" s="141"/>
      <c r="Q72" s="141"/>
      <c r="R72" s="141"/>
      <c r="S72" s="141"/>
      <c r="T72" s="142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2"/>
      <c r="AN72" s="141"/>
      <c r="AO72" s="141"/>
      <c r="AP72" s="141"/>
      <c r="AQ72" s="141"/>
      <c r="AR72" s="141"/>
      <c r="AS72" s="141"/>
      <c r="AT72" s="141"/>
      <c r="AU72" s="141"/>
      <c r="AV72" s="141"/>
      <c r="AW72" s="141"/>
      <c r="AX72" s="141"/>
      <c r="AY72" s="141"/>
      <c r="AZ72" s="141"/>
      <c r="BA72" s="141"/>
      <c r="BB72" s="142"/>
      <c r="BC72" s="141"/>
      <c r="BD72" s="141"/>
      <c r="BE72" s="141"/>
      <c r="BF72" s="141"/>
      <c r="BG72" s="141"/>
      <c r="BH72" s="141"/>
      <c r="BI72" s="141"/>
      <c r="BJ72" s="141"/>
      <c r="BK72" s="141"/>
      <c r="BL72" s="141"/>
      <c r="BM72" s="141"/>
      <c r="BN72" s="142"/>
      <c r="BO72" s="163"/>
      <c r="BP72" s="159"/>
    </row>
    <row r="73" spans="1:68" ht="22.5" customHeight="1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228"/>
      <c r="N73" s="141"/>
      <c r="O73" s="141"/>
      <c r="P73" s="141"/>
      <c r="Q73" s="141"/>
      <c r="R73" s="141"/>
      <c r="S73" s="141"/>
      <c r="T73" s="142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2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/>
      <c r="AZ73" s="141"/>
      <c r="BA73" s="141"/>
      <c r="BB73" s="142"/>
      <c r="BC73" s="141"/>
      <c r="BD73" s="141"/>
      <c r="BE73" s="141"/>
      <c r="BF73" s="141"/>
      <c r="BG73" s="141"/>
      <c r="BH73" s="141"/>
      <c r="BI73" s="141"/>
      <c r="BJ73" s="141"/>
      <c r="BK73" s="141"/>
      <c r="BL73" s="141"/>
      <c r="BM73" s="141"/>
      <c r="BN73" s="142"/>
      <c r="BO73" s="163"/>
      <c r="BP73" s="159"/>
    </row>
    <row r="74" spans="1:68" ht="22.5" customHeight="1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228"/>
      <c r="N74" s="141"/>
      <c r="O74" s="141"/>
      <c r="P74" s="141"/>
      <c r="Q74" s="141"/>
      <c r="R74" s="141"/>
      <c r="S74" s="141"/>
      <c r="T74" s="142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2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/>
      <c r="AZ74" s="141"/>
      <c r="BA74" s="141"/>
      <c r="BB74" s="142"/>
      <c r="BC74" s="141"/>
      <c r="BD74" s="141"/>
      <c r="BE74" s="141"/>
      <c r="BF74" s="141"/>
      <c r="BG74" s="141"/>
      <c r="BH74" s="141"/>
      <c r="BI74" s="141"/>
      <c r="BJ74" s="141"/>
      <c r="BK74" s="141"/>
      <c r="BL74" s="141"/>
      <c r="BM74" s="141"/>
      <c r="BN74" s="142"/>
      <c r="BO74" s="163"/>
      <c r="BP74" s="159"/>
    </row>
    <row r="75" spans="1:68" ht="22.5" customHeight="1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228"/>
      <c r="N75" s="141"/>
      <c r="O75" s="141"/>
      <c r="P75" s="141"/>
      <c r="Q75" s="141"/>
      <c r="R75" s="141"/>
      <c r="S75" s="141"/>
      <c r="T75" s="142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1"/>
      <c r="AI75" s="141"/>
      <c r="AJ75" s="141"/>
      <c r="AK75" s="141"/>
      <c r="AL75" s="141"/>
      <c r="AM75" s="142"/>
      <c r="AN75" s="141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2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/>
      <c r="BN75" s="142"/>
      <c r="BO75" s="163"/>
      <c r="BP75" s="159"/>
    </row>
    <row r="76" spans="1:68" ht="22.5" customHeight="1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228"/>
      <c r="N76" s="141"/>
      <c r="O76" s="141"/>
      <c r="P76" s="141"/>
      <c r="Q76" s="141"/>
      <c r="R76" s="141"/>
      <c r="S76" s="141"/>
      <c r="T76" s="142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  <c r="AM76" s="142"/>
      <c r="AN76" s="141"/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  <c r="AY76" s="141"/>
      <c r="AZ76" s="141"/>
      <c r="BA76" s="141"/>
      <c r="BB76" s="142"/>
      <c r="BC76" s="141"/>
      <c r="BD76" s="141"/>
      <c r="BE76" s="141"/>
      <c r="BF76" s="141"/>
      <c r="BG76" s="141"/>
      <c r="BH76" s="141"/>
      <c r="BI76" s="141"/>
      <c r="BJ76" s="141"/>
      <c r="BK76" s="141"/>
      <c r="BL76" s="141"/>
      <c r="BM76" s="141"/>
      <c r="BN76" s="142"/>
      <c r="BO76" s="163"/>
      <c r="BP76" s="159"/>
    </row>
    <row r="77" spans="1:68" ht="22.5" customHeight="1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228"/>
      <c r="N77" s="141"/>
      <c r="O77" s="141"/>
      <c r="P77" s="141"/>
      <c r="Q77" s="141"/>
      <c r="R77" s="141"/>
      <c r="S77" s="141"/>
      <c r="T77" s="142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1"/>
      <c r="AI77" s="141"/>
      <c r="AJ77" s="141"/>
      <c r="AK77" s="141"/>
      <c r="AL77" s="141"/>
      <c r="AM77" s="142"/>
      <c r="AN77" s="141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2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/>
      <c r="BN77" s="142"/>
      <c r="BO77" s="163"/>
      <c r="BP77" s="159"/>
    </row>
    <row r="78" spans="1:68" ht="22.5" customHeight="1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228"/>
      <c r="N78" s="141"/>
      <c r="O78" s="141"/>
      <c r="P78" s="141"/>
      <c r="Q78" s="141"/>
      <c r="R78" s="141"/>
      <c r="S78" s="141"/>
      <c r="T78" s="142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1"/>
      <c r="AI78" s="141"/>
      <c r="AJ78" s="141"/>
      <c r="AK78" s="141"/>
      <c r="AL78" s="141"/>
      <c r="AM78" s="142"/>
      <c r="AN78" s="141"/>
      <c r="AO78" s="141"/>
      <c r="AP78" s="141"/>
      <c r="AQ78" s="141"/>
      <c r="AR78" s="141"/>
      <c r="AS78" s="141"/>
      <c r="AT78" s="141"/>
      <c r="AU78" s="141"/>
      <c r="AV78" s="141"/>
      <c r="AW78" s="141"/>
      <c r="AX78" s="141"/>
      <c r="AY78" s="141"/>
      <c r="AZ78" s="141"/>
      <c r="BA78" s="141"/>
      <c r="BB78" s="142"/>
      <c r="BC78" s="141"/>
      <c r="BD78" s="141"/>
      <c r="BE78" s="141"/>
      <c r="BF78" s="141"/>
      <c r="BG78" s="141"/>
      <c r="BH78" s="141"/>
      <c r="BI78" s="141"/>
      <c r="BJ78" s="141"/>
      <c r="BK78" s="141"/>
      <c r="BL78" s="141"/>
      <c r="BM78" s="141"/>
      <c r="BN78" s="142"/>
      <c r="BO78" s="163"/>
      <c r="BP78" s="159"/>
    </row>
    <row r="79" spans="1:68" ht="22.5" customHeight="1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228"/>
      <c r="N79" s="141"/>
      <c r="O79" s="141"/>
      <c r="P79" s="141"/>
      <c r="Q79" s="141"/>
      <c r="R79" s="141"/>
      <c r="S79" s="141"/>
      <c r="T79" s="142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41"/>
      <c r="AG79" s="141"/>
      <c r="AH79" s="141"/>
      <c r="AI79" s="141"/>
      <c r="AJ79" s="141"/>
      <c r="AK79" s="141"/>
      <c r="AL79" s="141"/>
      <c r="AM79" s="142"/>
      <c r="AN79" s="141"/>
      <c r="AO79" s="141"/>
      <c r="AP79" s="141"/>
      <c r="AQ79" s="141"/>
      <c r="AR79" s="141"/>
      <c r="AS79" s="141"/>
      <c r="AT79" s="141"/>
      <c r="AU79" s="141"/>
      <c r="AV79" s="141"/>
      <c r="AW79" s="141"/>
      <c r="AX79" s="141"/>
      <c r="AY79" s="141"/>
      <c r="AZ79" s="141"/>
      <c r="BA79" s="141"/>
      <c r="BB79" s="142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/>
      <c r="BN79" s="142"/>
      <c r="BO79" s="163"/>
      <c r="BP79" s="159"/>
    </row>
    <row r="80" spans="1:68" ht="22.5" customHeight="1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228"/>
      <c r="N80" s="141"/>
      <c r="O80" s="141"/>
      <c r="P80" s="141"/>
      <c r="Q80" s="141"/>
      <c r="R80" s="141"/>
      <c r="S80" s="141"/>
      <c r="T80" s="142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41"/>
      <c r="AG80" s="141"/>
      <c r="AH80" s="141"/>
      <c r="AI80" s="141"/>
      <c r="AJ80" s="141"/>
      <c r="AK80" s="141"/>
      <c r="AL80" s="141"/>
      <c r="AM80" s="142"/>
      <c r="AN80" s="141"/>
      <c r="AO80" s="141"/>
      <c r="AP80" s="141"/>
      <c r="AQ80" s="141"/>
      <c r="AR80" s="141"/>
      <c r="AS80" s="141"/>
      <c r="AT80" s="141"/>
      <c r="AU80" s="141"/>
      <c r="AV80" s="141"/>
      <c r="AW80" s="141"/>
      <c r="AX80" s="141"/>
      <c r="AY80" s="141"/>
      <c r="AZ80" s="141"/>
      <c r="BA80" s="141"/>
      <c r="BB80" s="142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  <c r="BM80" s="141"/>
      <c r="BN80" s="142"/>
      <c r="BO80" s="163"/>
      <c r="BP80" s="159"/>
    </row>
    <row r="81" ht="22.5" customHeight="1"/>
    <row r="82" ht="22.5" customHeight="1"/>
    <row r="83" ht="22.5" customHeight="1"/>
    <row r="84" ht="22.5" customHeight="1"/>
    <row r="85" ht="22.5" customHeight="1"/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22.5" customHeight="1"/>
    <row r="140" ht="22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2.5" customHeight="1"/>
    <row r="148" ht="22.5" customHeight="1"/>
    <row r="149" ht="22.5" customHeight="1"/>
    <row r="150" ht="22.5" customHeight="1"/>
    <row r="151" ht="22.5" customHeight="1"/>
    <row r="152" ht="22.5" customHeight="1"/>
    <row r="153" ht="22.5" customHeight="1"/>
    <row r="154" ht="22.5" customHeight="1"/>
    <row r="155" ht="22.5" customHeight="1"/>
    <row r="156" ht="22.5" customHeight="1"/>
    <row r="157" ht="22.5" customHeight="1"/>
    <row r="158" ht="22.5" customHeight="1"/>
    <row r="159" ht="22.5" customHeight="1"/>
    <row r="160" ht="22.5" customHeight="1"/>
    <row r="161" ht="22.5" customHeight="1"/>
    <row r="162" ht="22.5" customHeight="1"/>
    <row r="163" ht="22.5" customHeight="1"/>
    <row r="164" ht="22.5" customHeight="1"/>
    <row r="165" ht="22.5" customHeight="1"/>
    <row r="166" ht="22.5" customHeight="1"/>
    <row r="167" ht="22.5" customHeight="1"/>
    <row r="168" ht="22.5" customHeight="1"/>
    <row r="169" ht="22.5" customHeight="1"/>
    <row r="170" ht="22.5" customHeight="1"/>
    <row r="171" ht="22.5" customHeight="1"/>
    <row r="172" ht="22.5" customHeight="1"/>
    <row r="173" ht="22.5" customHeight="1"/>
    <row r="174" ht="22.5" customHeight="1"/>
    <row r="175" ht="22.5" customHeight="1"/>
    <row r="176" ht="22.5" customHeight="1"/>
    <row r="177" ht="22.5" customHeight="1"/>
    <row r="178" ht="22.5" customHeight="1"/>
    <row r="179" ht="22.5" customHeight="1"/>
    <row r="180" ht="22.5" customHeight="1"/>
    <row r="181" ht="22.5" customHeight="1"/>
    <row r="182" ht="22.5" customHeight="1"/>
    <row r="183" ht="22.5" customHeight="1"/>
    <row r="184" ht="22.5" customHeight="1"/>
    <row r="185" ht="22.5" customHeight="1"/>
    <row r="186" ht="22.5" customHeight="1"/>
    <row r="187" ht="22.5" customHeight="1"/>
    <row r="188" ht="22.5" customHeight="1"/>
    <row r="189" ht="22.5" customHeight="1"/>
    <row r="190" ht="22.5" customHeight="1"/>
    <row r="191" ht="22.5" customHeight="1"/>
    <row r="192" ht="22.5" customHeight="1"/>
    <row r="193" ht="22.5" customHeight="1"/>
    <row r="194" ht="22.5" customHeight="1"/>
    <row r="195" ht="22.5" customHeight="1"/>
    <row r="196" ht="22.5" customHeight="1"/>
    <row r="197" ht="22.5" customHeight="1"/>
    <row r="198" ht="22.5" customHeight="1"/>
    <row r="199" ht="22.5" customHeight="1"/>
    <row r="200" ht="22.5" customHeight="1"/>
    <row r="201" ht="22.5" customHeight="1"/>
    <row r="202" ht="22.5" customHeight="1"/>
    <row r="203" ht="22.5" customHeight="1"/>
    <row r="204" ht="22.5" customHeight="1"/>
    <row r="205" ht="22.5" customHeight="1"/>
    <row r="206" ht="22.5" customHeight="1"/>
    <row r="207" ht="22.5" customHeight="1"/>
    <row r="208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  <row r="218" ht="22.5" customHeight="1"/>
    <row r="219" ht="22.5" customHeight="1"/>
    <row r="220" ht="22.5" customHeight="1"/>
    <row r="221" ht="22.5" customHeight="1"/>
    <row r="222" ht="22.5" customHeight="1"/>
    <row r="223" ht="22.5" customHeight="1"/>
    <row r="224" ht="22.5" customHeight="1"/>
    <row r="225" ht="22.5" customHeight="1"/>
    <row r="226" ht="22.5" customHeight="1"/>
    <row r="227" ht="22.5" customHeight="1"/>
    <row r="228" ht="22.5" customHeight="1"/>
    <row r="229" ht="22.5" customHeight="1"/>
    <row r="230" ht="22.5" customHeight="1"/>
    <row r="231" ht="22.5" customHeight="1"/>
    <row r="232" ht="22.5" customHeight="1"/>
    <row r="233" ht="22.5" customHeight="1"/>
    <row r="234" ht="22.5" customHeight="1"/>
    <row r="235" ht="22.5" customHeight="1"/>
    <row r="236" ht="22.5" customHeight="1"/>
    <row r="237" ht="22.5" customHeight="1"/>
    <row r="238" ht="22.5" customHeight="1"/>
    <row r="239" ht="22.5" customHeight="1"/>
    <row r="240" ht="22.5" customHeight="1"/>
    <row r="241" ht="22.5" customHeight="1"/>
    <row r="242" ht="22.5" customHeight="1"/>
    <row r="243" ht="22.5" customHeight="1"/>
    <row r="244" ht="22.5" customHeight="1"/>
    <row r="245" ht="22.5" customHeight="1"/>
    <row r="246" ht="22.5" customHeight="1"/>
    <row r="247" ht="22.5" customHeight="1"/>
    <row r="248" ht="22.5" customHeight="1"/>
    <row r="249" ht="22.5" customHeight="1"/>
    <row r="250" ht="22.5" customHeight="1"/>
    <row r="251" ht="22.5" customHeight="1"/>
    <row r="252" ht="22.5" customHeight="1"/>
    <row r="253" ht="22.5" customHeight="1"/>
    <row r="254" ht="22.5" customHeight="1"/>
    <row r="255" ht="22.5" customHeight="1"/>
    <row r="256" ht="22.5" customHeight="1"/>
    <row r="257" ht="22.5" customHeight="1"/>
    <row r="258" ht="22.5" customHeight="1"/>
    <row r="259" ht="22.5" customHeight="1"/>
    <row r="260" ht="22.5" customHeight="1"/>
    <row r="261" ht="22.5" customHeight="1"/>
    <row r="262" ht="22.5" customHeight="1"/>
    <row r="263" ht="22.5" customHeight="1"/>
    <row r="264" ht="22.5" customHeight="1"/>
    <row r="265" ht="22.5" customHeight="1"/>
    <row r="266" ht="22.5" customHeight="1"/>
    <row r="267" ht="22.5" customHeight="1"/>
    <row r="268" ht="22.5" customHeight="1"/>
    <row r="269" ht="22.5" customHeight="1"/>
    <row r="270" ht="22.5" customHeight="1"/>
    <row r="271" ht="22.5" customHeight="1"/>
    <row r="272" ht="22.5" customHeight="1"/>
    <row r="273" ht="22.5" customHeight="1"/>
    <row r="274" ht="22.5" customHeight="1"/>
    <row r="275" ht="22.5" customHeight="1"/>
    <row r="276" ht="22.5" customHeight="1"/>
    <row r="277" ht="22.5" customHeight="1"/>
    <row r="278" ht="22.5" customHeight="1"/>
    <row r="279" ht="22.5" customHeight="1"/>
    <row r="280" ht="22.5" customHeight="1"/>
    <row r="281" ht="22.5" customHeight="1"/>
    <row r="282" ht="22.5" customHeight="1"/>
    <row r="283" ht="22.5" customHeight="1"/>
    <row r="284" ht="22.5" customHeight="1"/>
    <row r="285" ht="22.5" customHeight="1"/>
    <row r="286" ht="22.5" customHeight="1"/>
    <row r="287" ht="22.5" customHeight="1"/>
    <row r="288" ht="22.5" customHeight="1"/>
    <row r="289" ht="22.5" customHeight="1"/>
    <row r="290" ht="22.5" customHeight="1"/>
    <row r="291" ht="22.5" customHeight="1"/>
    <row r="292" ht="22.5" customHeight="1"/>
    <row r="293" ht="22.5" customHeight="1"/>
    <row r="294" ht="22.5" customHeight="1"/>
    <row r="295" ht="22.5" customHeight="1"/>
    <row r="296" ht="22.5" customHeight="1"/>
    <row r="297" ht="22.5" customHeight="1"/>
    <row r="298" ht="22.5" customHeight="1"/>
    <row r="299" ht="22.5" customHeight="1"/>
    <row r="300" ht="22.5" customHeight="1"/>
    <row r="301" ht="22.5" customHeight="1"/>
    <row r="302" ht="22.5" customHeight="1"/>
    <row r="303" ht="22.5" customHeight="1"/>
    <row r="304" ht="22.5" customHeight="1"/>
    <row r="305" ht="22.5" customHeight="1"/>
    <row r="306" ht="22.5" customHeight="1"/>
    <row r="307" ht="22.5" customHeight="1"/>
    <row r="308" ht="22.5" customHeight="1"/>
    <row r="309" ht="22.5" customHeight="1"/>
    <row r="310" ht="22.5" customHeight="1"/>
    <row r="311" ht="22.5" customHeight="1"/>
    <row r="312" ht="22.5" customHeight="1"/>
    <row r="313" ht="22.5" customHeight="1"/>
    <row r="314" ht="22.5" customHeight="1"/>
    <row r="315" ht="22.5" customHeight="1"/>
    <row r="316" ht="22.5" customHeight="1"/>
    <row r="317" ht="22.5" customHeight="1"/>
    <row r="318" ht="22.5" customHeight="1"/>
    <row r="319" ht="22.5" customHeight="1"/>
    <row r="320" ht="22.5" customHeight="1"/>
    <row r="321" ht="22.5" customHeight="1"/>
    <row r="322" ht="22.5" customHeight="1"/>
    <row r="323" ht="22.5" customHeight="1"/>
    <row r="324" ht="22.5" customHeight="1"/>
    <row r="325" ht="22.5" customHeight="1"/>
    <row r="326" ht="22.5" customHeight="1"/>
    <row r="327" ht="22.5" customHeight="1"/>
    <row r="328" ht="22.5" customHeight="1"/>
    <row r="329" ht="22.5" customHeight="1"/>
    <row r="330" ht="22.5" customHeight="1"/>
    <row r="331" ht="22.5" customHeight="1"/>
    <row r="332" ht="22.5" customHeight="1"/>
    <row r="333" ht="22.5" customHeight="1"/>
    <row r="334" ht="22.5" customHeight="1"/>
    <row r="335" ht="22.5" customHeight="1"/>
    <row r="336" ht="22.5" customHeight="1"/>
    <row r="337" ht="22.5" customHeight="1"/>
    <row r="338" ht="22.5" customHeight="1"/>
    <row r="339" ht="22.5" customHeight="1"/>
    <row r="340" ht="22.5" customHeight="1"/>
    <row r="341" ht="22.5" customHeight="1"/>
    <row r="342" ht="22.5" customHeight="1"/>
    <row r="343" ht="22.5" customHeight="1"/>
    <row r="344" ht="22.5" customHeight="1"/>
    <row r="345" ht="22.5" customHeight="1"/>
    <row r="346" ht="22.5" customHeight="1"/>
    <row r="347" ht="22.5" customHeight="1"/>
    <row r="348" ht="22.5" customHeight="1"/>
    <row r="349" ht="22.5" customHeight="1"/>
    <row r="350" ht="22.5" customHeight="1"/>
    <row r="351" ht="22.5" customHeight="1"/>
    <row r="352" ht="22.5" customHeight="1"/>
    <row r="353" ht="22.5" customHeight="1"/>
    <row r="354" ht="22.5" customHeight="1"/>
    <row r="355" ht="22.5" customHeight="1"/>
    <row r="356" ht="22.5" customHeight="1"/>
    <row r="357" ht="22.5" customHeight="1"/>
    <row r="358" ht="22.5" customHeight="1"/>
    <row r="359" ht="22.5" customHeight="1"/>
    <row r="360" ht="22.5" customHeight="1"/>
    <row r="361" ht="22.5" customHeight="1"/>
    <row r="362" ht="22.5" customHeight="1"/>
    <row r="363" ht="22.5" customHeight="1"/>
    <row r="364" ht="22.5" customHeight="1"/>
    <row r="365" ht="22.5" customHeight="1"/>
    <row r="366" ht="22.5" customHeight="1"/>
    <row r="367" ht="22.5" customHeight="1"/>
    <row r="368" ht="22.5" customHeight="1"/>
    <row r="369" ht="22.5" customHeight="1"/>
    <row r="370" ht="22.5" customHeight="1"/>
    <row r="371" ht="22.5" customHeight="1"/>
    <row r="372" ht="22.5" customHeight="1"/>
    <row r="373" ht="22.5" customHeight="1"/>
    <row r="374" ht="22.5" customHeight="1"/>
    <row r="375" ht="22.5" customHeight="1"/>
    <row r="376" ht="22.5" customHeight="1"/>
    <row r="377" ht="22.5" customHeight="1"/>
    <row r="378" ht="22.5" customHeight="1"/>
    <row r="379" ht="22.5" customHeight="1"/>
    <row r="380" ht="22.5" customHeight="1"/>
    <row r="381" ht="22.5" customHeight="1"/>
    <row r="382" ht="22.5" customHeight="1"/>
    <row r="383" ht="22.5" customHeight="1"/>
    <row r="384" ht="22.5" customHeight="1"/>
    <row r="385" ht="22.5" customHeight="1"/>
    <row r="386" ht="22.5" customHeight="1"/>
    <row r="387" ht="22.5" customHeight="1"/>
    <row r="388" ht="22.5" customHeight="1"/>
    <row r="389" ht="22.5" customHeight="1"/>
    <row r="390" ht="22.5" customHeight="1"/>
    <row r="391" ht="22.5" customHeight="1"/>
    <row r="392" ht="22.5" customHeight="1"/>
    <row r="393" ht="22.5" customHeight="1"/>
    <row r="394" ht="22.5" customHeight="1"/>
    <row r="395" ht="22.5" customHeight="1"/>
    <row r="396" ht="22.5" customHeight="1"/>
    <row r="397" ht="22.5" customHeight="1"/>
    <row r="398" ht="22.5" customHeight="1"/>
    <row r="399" ht="22.5" customHeight="1"/>
    <row r="400" ht="22.5" customHeight="1"/>
    <row r="401" ht="22.5" customHeight="1"/>
    <row r="402" ht="22.5" customHeight="1"/>
    <row r="403" ht="22.5" customHeight="1"/>
    <row r="404" ht="22.5" customHeight="1"/>
    <row r="405" ht="22.5" customHeight="1"/>
    <row r="406" ht="22.5" customHeight="1"/>
    <row r="407" ht="22.5" customHeight="1"/>
    <row r="408" ht="22.5" customHeight="1"/>
    <row r="409" ht="22.5" customHeight="1"/>
    <row r="410" ht="22.5" customHeight="1"/>
    <row r="411" ht="22.5" customHeight="1"/>
    <row r="412" ht="22.5" customHeight="1"/>
    <row r="413" ht="22.5" customHeight="1"/>
    <row r="414" ht="22.5" customHeight="1"/>
    <row r="415" ht="22.5" customHeight="1"/>
    <row r="416" ht="22.5" customHeight="1"/>
    <row r="417" ht="22.5" customHeight="1"/>
    <row r="418" ht="22.5" customHeight="1"/>
    <row r="419" ht="22.5" customHeight="1"/>
    <row r="420" ht="22.5" customHeight="1"/>
    <row r="421" ht="22.5" customHeight="1"/>
    <row r="422" ht="22.5" customHeight="1"/>
    <row r="423" ht="22.5" customHeight="1"/>
    <row r="424" ht="22.5" customHeight="1"/>
    <row r="425" ht="22.5" customHeight="1"/>
    <row r="426" ht="22.5" customHeight="1"/>
    <row r="427" ht="22.5" customHeight="1"/>
    <row r="428" ht="22.5" customHeight="1"/>
    <row r="429" ht="22.5" customHeight="1"/>
    <row r="430" ht="22.5" customHeight="1"/>
    <row r="431" ht="22.5" customHeight="1"/>
    <row r="432" ht="22.5" customHeight="1"/>
    <row r="433" ht="22.5" customHeight="1"/>
    <row r="434" ht="22.5" customHeight="1"/>
    <row r="435" ht="22.5" customHeight="1"/>
    <row r="436" ht="22.5" customHeight="1"/>
    <row r="437" ht="22.5" customHeight="1"/>
    <row r="438" ht="22.5" customHeight="1"/>
    <row r="439" ht="22.5" customHeight="1"/>
    <row r="440" ht="22.5" customHeight="1"/>
    <row r="441" ht="22.5" customHeight="1"/>
    <row r="442" ht="22.5" customHeight="1"/>
    <row r="443" ht="22.5" customHeight="1"/>
    <row r="444" ht="22.5" customHeight="1"/>
    <row r="445" ht="22.5" customHeight="1"/>
    <row r="446" ht="22.5" customHeight="1"/>
    <row r="447" ht="22.5" customHeight="1"/>
    <row r="448" ht="22.5" customHeight="1"/>
    <row r="449" ht="22.5" customHeight="1"/>
    <row r="450" ht="22.5" customHeight="1"/>
    <row r="451" ht="22.5" customHeight="1"/>
    <row r="452" ht="22.5" customHeight="1"/>
    <row r="453" ht="22.5" customHeight="1"/>
    <row r="454" ht="22.5" customHeight="1"/>
    <row r="455" ht="22.5" customHeight="1"/>
    <row r="456" ht="22.5" customHeight="1"/>
    <row r="457" ht="22.5" customHeight="1"/>
    <row r="458" ht="22.5" customHeight="1"/>
    <row r="459" ht="22.5" customHeight="1"/>
    <row r="460" ht="22.5" customHeight="1"/>
    <row r="461" ht="22.5" customHeight="1"/>
    <row r="462" ht="22.5" customHeight="1"/>
    <row r="463" ht="22.5" customHeight="1"/>
    <row r="464" ht="22.5" customHeight="1"/>
    <row r="465" ht="22.5" customHeight="1"/>
    <row r="466" ht="22.5" customHeight="1"/>
    <row r="467" ht="22.5" customHeight="1"/>
    <row r="468" ht="22.5" customHeight="1"/>
    <row r="469" ht="22.5" customHeight="1"/>
    <row r="470" ht="22.5" customHeight="1"/>
    <row r="471" ht="22.5" customHeight="1"/>
    <row r="472" ht="22.5" customHeight="1"/>
    <row r="473" ht="22.5" customHeight="1"/>
    <row r="474" ht="22.5" customHeight="1"/>
    <row r="475" ht="22.5" customHeight="1"/>
    <row r="476" ht="22.5" customHeight="1"/>
    <row r="477" ht="22.5" customHeight="1"/>
    <row r="478" ht="22.5" customHeight="1"/>
    <row r="479" ht="22.5" customHeight="1"/>
    <row r="480" ht="22.5" customHeight="1"/>
    <row r="481" ht="22.5" customHeight="1"/>
    <row r="482" ht="22.5" customHeight="1"/>
    <row r="483" ht="22.5" customHeight="1"/>
    <row r="484" ht="22.5" customHeight="1"/>
    <row r="485" ht="22.5" customHeight="1"/>
    <row r="486" ht="22.5" customHeight="1"/>
    <row r="487" ht="22.5" customHeight="1"/>
    <row r="488" ht="22.5" customHeight="1"/>
    <row r="489" ht="22.5" customHeight="1"/>
    <row r="490" ht="22.5" customHeight="1"/>
    <row r="491" ht="22.5" customHeight="1"/>
    <row r="492" ht="22.5" customHeight="1"/>
    <row r="493" ht="22.5" customHeight="1"/>
    <row r="494" ht="22.5" customHeight="1"/>
    <row r="495" ht="22.5" customHeight="1"/>
    <row r="496" ht="22.5" customHeight="1"/>
    <row r="497" ht="22.5" customHeight="1"/>
    <row r="498" ht="22.5" customHeight="1"/>
    <row r="499" ht="22.5" customHeight="1"/>
    <row r="500" ht="22.5" customHeight="1"/>
    <row r="501" ht="22.5" customHeight="1"/>
    <row r="502" ht="22.5" customHeight="1"/>
    <row r="503" ht="22.5" customHeight="1"/>
    <row r="504" ht="22.5" customHeight="1"/>
    <row r="505" ht="22.5" customHeight="1"/>
    <row r="506" ht="22.5" customHeight="1"/>
    <row r="507" ht="22.5" customHeight="1"/>
    <row r="508" ht="22.5" customHeight="1"/>
    <row r="509" ht="22.5" customHeight="1"/>
    <row r="510" ht="22.5" customHeight="1"/>
    <row r="511" ht="22.5" customHeight="1"/>
    <row r="512" ht="22.5" customHeight="1"/>
    <row r="513" ht="22.5" customHeight="1"/>
    <row r="514" ht="22.5" customHeight="1"/>
    <row r="515" ht="22.5" customHeight="1"/>
    <row r="516" ht="22.5" customHeight="1"/>
    <row r="517" ht="22.5" customHeight="1"/>
    <row r="518" ht="22.5" customHeight="1"/>
    <row r="519" ht="22.5" customHeight="1"/>
    <row r="520" ht="22.5" customHeight="1"/>
    <row r="521" ht="22.5" customHeight="1"/>
    <row r="522" ht="22.5" customHeight="1"/>
    <row r="523" ht="22.5" customHeight="1"/>
    <row r="524" ht="22.5" customHeight="1"/>
    <row r="525" ht="22.5" customHeight="1"/>
    <row r="526" ht="22.5" customHeight="1"/>
    <row r="527" ht="22.5" customHeight="1"/>
    <row r="528" ht="22.5" customHeight="1"/>
    <row r="529" ht="22.5" customHeight="1"/>
    <row r="530" ht="22.5" customHeight="1"/>
    <row r="531" ht="22.5" customHeight="1"/>
    <row r="532" ht="22.5" customHeight="1"/>
    <row r="533" ht="22.5" customHeight="1"/>
    <row r="534" ht="22.5" customHeight="1"/>
    <row r="535" ht="22.5" customHeight="1"/>
    <row r="536" ht="22.5" customHeight="1"/>
    <row r="537" ht="22.5" customHeight="1"/>
    <row r="538" ht="22.5" customHeight="1"/>
    <row r="539" ht="22.5" customHeight="1"/>
    <row r="540" ht="22.5" customHeight="1"/>
    <row r="541" ht="22.5" customHeight="1"/>
    <row r="542" ht="22.5" customHeight="1"/>
    <row r="543" ht="22.5" customHeight="1"/>
    <row r="544" ht="22.5" customHeight="1"/>
    <row r="545" ht="22.5" customHeight="1"/>
    <row r="546" ht="22.5" customHeight="1"/>
    <row r="547" ht="22.5" customHeight="1"/>
    <row r="548" ht="22.5" customHeight="1"/>
    <row r="549" ht="22.5" customHeight="1"/>
    <row r="550" ht="22.5" customHeight="1"/>
    <row r="551" ht="22.5" customHeight="1"/>
    <row r="552" ht="22.5" customHeight="1"/>
    <row r="553" ht="22.5" customHeight="1"/>
    <row r="554" ht="22.5" customHeight="1"/>
    <row r="555" ht="22.5" customHeight="1"/>
    <row r="556" ht="22.5" customHeight="1"/>
    <row r="557" ht="22.5" customHeight="1"/>
    <row r="558" ht="22.5" customHeight="1"/>
    <row r="559" ht="22.5" customHeight="1"/>
    <row r="560" ht="22.5" customHeight="1"/>
    <row r="561" ht="22.5" customHeight="1"/>
    <row r="562" ht="22.5" customHeight="1"/>
    <row r="563" ht="22.5" customHeight="1"/>
    <row r="564" ht="22.5" customHeight="1"/>
    <row r="565" ht="22.5" customHeight="1"/>
    <row r="566" ht="22.5" customHeight="1"/>
    <row r="567" ht="22.5" customHeight="1"/>
    <row r="568" ht="22.5" customHeight="1"/>
    <row r="569" ht="22.5" customHeight="1"/>
    <row r="570" ht="22.5" customHeight="1"/>
    <row r="571" ht="22.5" customHeight="1"/>
    <row r="572" ht="22.5" customHeight="1"/>
    <row r="573" ht="22.5" customHeight="1"/>
    <row r="574" ht="22.5" customHeight="1"/>
    <row r="575" ht="22.5" customHeight="1"/>
    <row r="576" ht="22.5" customHeight="1"/>
    <row r="577" ht="22.5" customHeight="1"/>
    <row r="578" ht="22.5" customHeight="1"/>
    <row r="579" ht="22.5" customHeight="1"/>
    <row r="580" ht="22.5" customHeight="1"/>
    <row r="581" ht="22.5" customHeight="1"/>
    <row r="582" ht="22.5" customHeight="1"/>
    <row r="583" ht="22.5" customHeight="1"/>
    <row r="584" ht="22.5" customHeight="1"/>
    <row r="585" ht="22.5" customHeight="1"/>
    <row r="586" ht="22.5" customHeight="1"/>
    <row r="587" ht="22.5" customHeight="1"/>
    <row r="588" ht="22.5" customHeight="1"/>
    <row r="589" ht="22.5" customHeight="1"/>
    <row r="590" ht="22.5" customHeight="1"/>
    <row r="591" ht="22.5" customHeight="1"/>
    <row r="592" ht="22.5" customHeight="1"/>
    <row r="593" ht="22.5" customHeight="1"/>
    <row r="594" ht="22.5" customHeight="1"/>
    <row r="595" ht="22.5" customHeight="1"/>
    <row r="596" ht="22.5" customHeight="1"/>
    <row r="597" ht="22.5" customHeight="1"/>
    <row r="598" ht="22.5" customHeight="1"/>
    <row r="599" ht="22.5" customHeight="1"/>
    <row r="600" ht="22.5" customHeight="1"/>
    <row r="601" ht="22.5" customHeight="1"/>
    <row r="602" ht="22.5" customHeight="1"/>
    <row r="603" ht="22.5" customHeight="1"/>
    <row r="604" ht="22.5" customHeight="1"/>
    <row r="605" ht="22.5" customHeight="1"/>
    <row r="606" ht="22.5" customHeight="1"/>
    <row r="607" ht="22.5" customHeight="1"/>
    <row r="608" ht="22.5" customHeight="1"/>
    <row r="609" ht="22.5" customHeight="1"/>
    <row r="610" ht="22.5" customHeight="1"/>
    <row r="611" ht="22.5" customHeight="1"/>
    <row r="612" ht="22.5" customHeight="1"/>
    <row r="613" ht="22.5" customHeight="1"/>
    <row r="614" ht="22.5" customHeight="1"/>
    <row r="615" ht="22.5" customHeight="1"/>
    <row r="616" ht="22.5" customHeight="1"/>
    <row r="617" ht="22.5" customHeight="1"/>
    <row r="618" ht="22.5" customHeight="1"/>
    <row r="619" ht="22.5" customHeight="1"/>
    <row r="620" ht="22.5" customHeight="1"/>
    <row r="621" ht="22.5" customHeight="1"/>
    <row r="622" ht="22.5" customHeight="1"/>
    <row r="623" ht="22.5" customHeight="1"/>
    <row r="624" ht="22.5" customHeight="1"/>
    <row r="625" ht="22.5" customHeight="1"/>
    <row r="626" ht="22.5" customHeight="1"/>
    <row r="627" ht="22.5" customHeight="1"/>
    <row r="628" ht="22.5" customHeight="1"/>
    <row r="629" ht="22.5" customHeight="1"/>
    <row r="630" ht="22.5" customHeight="1"/>
    <row r="631" ht="22.5" customHeight="1"/>
    <row r="632" ht="22.5" customHeight="1"/>
    <row r="633" ht="22.5" customHeight="1"/>
    <row r="634" ht="22.5" customHeight="1"/>
    <row r="635" ht="22.5" customHeight="1"/>
    <row r="636" ht="22.5" customHeight="1"/>
    <row r="637" ht="22.5" customHeight="1"/>
    <row r="638" ht="22.5" customHeight="1"/>
    <row r="639" ht="22.5" customHeight="1"/>
    <row r="640" ht="22.5" customHeight="1"/>
    <row r="641" ht="22.5" customHeight="1"/>
    <row r="642" ht="22.5" customHeight="1"/>
    <row r="643" ht="22.5" customHeight="1"/>
    <row r="644" ht="22.5" customHeight="1"/>
    <row r="645" ht="22.5" customHeight="1"/>
    <row r="646" ht="22.5" customHeight="1"/>
    <row r="647" ht="22.5" customHeight="1"/>
    <row r="648" ht="22.5" customHeight="1"/>
    <row r="649" ht="22.5" customHeight="1"/>
    <row r="650" ht="22.5" customHeight="1"/>
    <row r="651" ht="22.5" customHeight="1"/>
    <row r="652" ht="22.5" customHeight="1"/>
    <row r="653" ht="22.5" customHeight="1"/>
    <row r="654" ht="22.5" customHeight="1"/>
    <row r="655" ht="22.5" customHeight="1"/>
    <row r="656" ht="22.5" customHeight="1"/>
    <row r="657" ht="22.5" customHeight="1"/>
    <row r="658" ht="22.5" customHeight="1"/>
    <row r="659" ht="22.5" customHeight="1"/>
    <row r="660" ht="22.5" customHeight="1"/>
    <row r="661" ht="22.5" customHeight="1"/>
    <row r="662" ht="22.5" customHeight="1"/>
    <row r="663" ht="22.5" customHeight="1"/>
    <row r="664" ht="22.5" customHeight="1"/>
    <row r="665" ht="22.5" customHeight="1"/>
    <row r="666" ht="22.5" customHeight="1"/>
    <row r="667" ht="22.5" customHeight="1"/>
    <row r="668" ht="22.5" customHeight="1"/>
    <row r="669" ht="22.5" customHeight="1"/>
    <row r="670" ht="22.5" customHeight="1"/>
    <row r="671" ht="22.5" customHeight="1"/>
    <row r="672" ht="22.5" customHeight="1"/>
    <row r="673" ht="22.5" customHeight="1"/>
    <row r="674" ht="22.5" customHeight="1"/>
    <row r="675" ht="22.5" customHeight="1"/>
    <row r="676" ht="22.5" customHeight="1"/>
    <row r="677" ht="22.5" customHeight="1"/>
    <row r="678" ht="22.5" customHeight="1"/>
    <row r="679" ht="22.5" customHeight="1"/>
    <row r="680" ht="22.5" customHeight="1"/>
    <row r="681" ht="22.5" customHeight="1"/>
    <row r="682" ht="22.5" customHeight="1"/>
    <row r="683" ht="22.5" customHeight="1"/>
    <row r="684" ht="22.5" customHeight="1"/>
    <row r="685" ht="22.5" customHeight="1"/>
    <row r="686" ht="22.5" customHeight="1"/>
    <row r="687" ht="22.5" customHeight="1"/>
    <row r="688" ht="22.5" customHeight="1"/>
    <row r="689" ht="22.5" customHeight="1"/>
    <row r="690" ht="22.5" customHeight="1"/>
    <row r="691" ht="22.5" customHeight="1"/>
    <row r="692" ht="22.5" customHeight="1"/>
    <row r="693" ht="22.5" customHeight="1"/>
    <row r="694" ht="22.5" customHeight="1"/>
    <row r="695" ht="22.5" customHeight="1"/>
    <row r="696" ht="22.5" customHeight="1"/>
    <row r="697" ht="22.5" customHeight="1"/>
    <row r="698" ht="22.5" customHeight="1"/>
    <row r="699" ht="22.5" customHeight="1"/>
    <row r="700" ht="22.5" customHeight="1"/>
    <row r="701" ht="22.5" customHeight="1"/>
    <row r="702" ht="22.5" customHeight="1"/>
    <row r="703" ht="22.5" customHeight="1"/>
    <row r="704" ht="22.5" customHeight="1"/>
    <row r="705" ht="22.5" customHeight="1"/>
    <row r="706" ht="22.5" customHeight="1"/>
    <row r="707" ht="22.5" customHeight="1"/>
    <row r="708" ht="22.5" customHeight="1"/>
    <row r="709" ht="22.5" customHeight="1"/>
    <row r="710" ht="22.5" customHeight="1"/>
    <row r="711" ht="22.5" customHeight="1"/>
    <row r="712" ht="22.5" customHeight="1"/>
    <row r="713" ht="22.5" customHeight="1"/>
    <row r="714" ht="22.5" customHeight="1"/>
    <row r="715" ht="22.5" customHeight="1"/>
    <row r="716" ht="22.5" customHeight="1"/>
    <row r="717" ht="22.5" customHeight="1"/>
    <row r="718" ht="22.5" customHeight="1"/>
    <row r="719" ht="22.5" customHeight="1"/>
    <row r="720" ht="22.5" customHeight="1"/>
    <row r="721" ht="22.5" customHeight="1"/>
    <row r="722" ht="22.5" customHeight="1"/>
    <row r="723" ht="22.5" customHeight="1"/>
    <row r="724" ht="22.5" customHeight="1"/>
    <row r="725" ht="22.5" customHeight="1"/>
    <row r="726" ht="22.5" customHeight="1"/>
    <row r="727" ht="22.5" customHeight="1"/>
    <row r="728" ht="22.5" customHeight="1"/>
    <row r="729" ht="22.5" customHeight="1"/>
    <row r="730" ht="22.5" customHeight="1"/>
    <row r="731" ht="22.5" customHeight="1"/>
    <row r="732" ht="22.5" customHeight="1"/>
    <row r="733" ht="22.5" customHeight="1"/>
    <row r="734" ht="22.5" customHeight="1"/>
    <row r="735" ht="22.5" customHeight="1"/>
    <row r="736" ht="22.5" customHeight="1"/>
    <row r="737" ht="22.5" customHeight="1"/>
    <row r="738" ht="22.5" customHeight="1"/>
    <row r="739" ht="22.5" customHeight="1"/>
    <row r="740" ht="22.5" customHeight="1"/>
    <row r="741" ht="22.5" customHeight="1"/>
    <row r="742" ht="22.5" customHeight="1"/>
    <row r="743" ht="22.5" customHeight="1"/>
    <row r="744" ht="22.5" customHeight="1"/>
    <row r="745" ht="22.5" customHeight="1"/>
    <row r="746" ht="22.5" customHeight="1"/>
    <row r="747" ht="22.5" customHeight="1"/>
    <row r="748" ht="22.5" customHeight="1"/>
    <row r="749" ht="22.5" customHeight="1"/>
    <row r="750" ht="22.5" customHeight="1"/>
    <row r="751" ht="22.5" customHeight="1"/>
    <row r="752" ht="22.5" customHeight="1"/>
    <row r="753" ht="22.5" customHeight="1"/>
    <row r="754" ht="22.5" customHeight="1"/>
    <row r="755" ht="22.5" customHeight="1"/>
    <row r="756" ht="22.5" customHeight="1"/>
    <row r="757" ht="22.5" customHeight="1"/>
    <row r="758" ht="22.5" customHeight="1"/>
    <row r="759" ht="22.5" customHeight="1"/>
    <row r="760" ht="22.5" customHeight="1"/>
    <row r="761" ht="22.5" customHeight="1"/>
    <row r="762" ht="22.5" customHeight="1"/>
    <row r="763" ht="22.5" customHeight="1"/>
    <row r="764" ht="22.5" customHeight="1"/>
    <row r="765" ht="22.5" customHeight="1"/>
    <row r="766" ht="22.5" customHeight="1"/>
    <row r="767" ht="22.5" customHeight="1"/>
    <row r="768" ht="22.5" customHeight="1"/>
    <row r="769" ht="22.5" customHeight="1"/>
    <row r="770" ht="22.5" customHeight="1"/>
    <row r="771" ht="22.5" customHeight="1"/>
    <row r="772" ht="22.5" customHeight="1"/>
    <row r="773" ht="22.5" customHeight="1"/>
    <row r="774" ht="22.5" customHeight="1"/>
    <row r="775" ht="22.5" customHeight="1"/>
    <row r="776" ht="22.5" customHeight="1"/>
    <row r="777" ht="22.5" customHeight="1"/>
    <row r="778" ht="22.5" customHeight="1"/>
    <row r="779" ht="22.5" customHeight="1"/>
    <row r="780" ht="22.5" customHeight="1"/>
    <row r="781" ht="22.5" customHeight="1"/>
    <row r="782" ht="22.5" customHeight="1"/>
    <row r="783" ht="22.5" customHeight="1"/>
    <row r="784" ht="22.5" customHeight="1"/>
    <row r="785" ht="22.5" customHeight="1"/>
    <row r="786" ht="22.5" customHeight="1"/>
    <row r="787" ht="22.5" customHeight="1"/>
    <row r="788" ht="22.5" customHeight="1"/>
    <row r="789" ht="22.5" customHeight="1"/>
    <row r="790" ht="22.5" customHeight="1"/>
    <row r="791" ht="22.5" customHeight="1"/>
    <row r="792" ht="22.5" customHeight="1"/>
    <row r="793" ht="22.5" customHeight="1"/>
    <row r="794" ht="22.5" customHeight="1"/>
    <row r="795" ht="22.5" customHeight="1"/>
    <row r="796" ht="22.5" customHeight="1"/>
    <row r="797" ht="22.5" customHeight="1"/>
    <row r="798" ht="22.5" customHeight="1"/>
    <row r="799" ht="22.5" customHeight="1"/>
    <row r="800" ht="22.5" customHeight="1"/>
    <row r="801" ht="22.5" customHeight="1"/>
    <row r="802" ht="22.5" customHeight="1"/>
    <row r="803" ht="22.5" customHeight="1"/>
    <row r="804" ht="22.5" customHeight="1"/>
    <row r="805" ht="22.5" customHeight="1"/>
    <row r="806" ht="22.5" customHeight="1"/>
    <row r="807" ht="22.5" customHeight="1"/>
    <row r="808" ht="22.5" customHeight="1"/>
    <row r="809" ht="22.5" customHeight="1"/>
    <row r="810" ht="22.5" customHeight="1"/>
    <row r="811" ht="22.5" customHeight="1"/>
    <row r="812" ht="22.5" customHeight="1"/>
    <row r="813" ht="22.5" customHeight="1"/>
    <row r="814" ht="22.5" customHeight="1"/>
    <row r="815" ht="22.5" customHeight="1"/>
    <row r="816" ht="22.5" customHeight="1"/>
    <row r="817" ht="22.5" customHeight="1"/>
    <row r="818" ht="22.5" customHeight="1"/>
    <row r="819" ht="22.5" customHeight="1"/>
    <row r="820" ht="22.5" customHeight="1"/>
    <row r="821" ht="22.5" customHeight="1"/>
    <row r="822" ht="22.5" customHeight="1"/>
    <row r="823" ht="22.5" customHeight="1"/>
    <row r="824" ht="22.5" customHeight="1"/>
    <row r="825" ht="22.5" customHeight="1"/>
    <row r="826" ht="22.5" customHeight="1"/>
    <row r="827" ht="22.5" customHeight="1"/>
    <row r="828" ht="22.5" customHeight="1"/>
    <row r="829" ht="22.5" customHeight="1"/>
    <row r="830" ht="22.5" customHeight="1"/>
    <row r="831" ht="22.5" customHeight="1"/>
    <row r="832" ht="22.5" customHeight="1"/>
    <row r="833" ht="22.5" customHeight="1"/>
    <row r="834" ht="22.5" customHeight="1"/>
    <row r="835" ht="22.5" customHeight="1"/>
    <row r="836" ht="22.5" customHeight="1"/>
    <row r="837" ht="22.5" customHeight="1"/>
    <row r="838" ht="22.5" customHeight="1"/>
    <row r="839" ht="22.5" customHeight="1"/>
    <row r="840" ht="22.5" customHeight="1"/>
    <row r="841" ht="22.5" customHeight="1"/>
    <row r="842" ht="22.5" customHeight="1"/>
    <row r="843" ht="22.5" customHeight="1"/>
    <row r="844" ht="22.5" customHeight="1"/>
    <row r="845" ht="22.5" customHeight="1"/>
    <row r="846" ht="22.5" customHeight="1"/>
    <row r="847" ht="22.5" customHeight="1"/>
    <row r="848" ht="22.5" customHeight="1"/>
    <row r="849" ht="22.5" customHeight="1"/>
    <row r="850" ht="22.5" customHeight="1"/>
    <row r="851" ht="22.5" customHeight="1"/>
    <row r="852" ht="22.5" customHeight="1"/>
    <row r="853" ht="22.5" customHeight="1"/>
    <row r="854" ht="22.5" customHeight="1"/>
    <row r="855" ht="22.5" customHeight="1"/>
    <row r="856" ht="22.5" customHeight="1"/>
    <row r="857" ht="22.5" customHeight="1"/>
    <row r="858" ht="22.5" customHeight="1"/>
    <row r="859" ht="22.5" customHeight="1"/>
    <row r="860" ht="22.5" customHeight="1"/>
    <row r="861" ht="22.5" customHeight="1"/>
    <row r="862" ht="22.5" customHeight="1"/>
    <row r="863" ht="22.5" customHeight="1"/>
    <row r="864" ht="22.5" customHeight="1"/>
    <row r="865" ht="22.5" customHeight="1"/>
    <row r="866" ht="22.5" customHeight="1"/>
    <row r="867" ht="22.5" customHeight="1"/>
    <row r="868" ht="22.5" customHeight="1"/>
    <row r="869" ht="22.5" customHeight="1"/>
    <row r="870" ht="22.5" customHeight="1"/>
    <row r="871" ht="22.5" customHeight="1"/>
    <row r="872" ht="22.5" customHeight="1"/>
    <row r="873" ht="22.5" customHeight="1"/>
    <row r="874" ht="22.5" customHeight="1"/>
    <row r="875" ht="22.5" customHeight="1"/>
    <row r="876" ht="22.5" customHeight="1"/>
    <row r="877" ht="22.5" customHeight="1"/>
    <row r="878" ht="22.5" customHeight="1"/>
    <row r="879" ht="22.5" customHeight="1"/>
    <row r="880" ht="22.5" customHeight="1"/>
    <row r="881" ht="22.5" customHeight="1"/>
    <row r="882" ht="22.5" customHeight="1"/>
    <row r="883" ht="22.5" customHeight="1"/>
    <row r="884" ht="22.5" customHeight="1"/>
    <row r="885" ht="22.5" customHeight="1"/>
    <row r="886" ht="22.5" customHeight="1"/>
    <row r="887" ht="22.5" customHeight="1"/>
    <row r="888" ht="22.5" customHeight="1"/>
    <row r="889" ht="22.5" customHeight="1"/>
    <row r="890" ht="22.5" customHeight="1"/>
    <row r="891" ht="22.5" customHeight="1"/>
    <row r="892" ht="22.5" customHeight="1"/>
    <row r="893" ht="22.5" customHeight="1"/>
    <row r="894" ht="22.5" customHeight="1"/>
    <row r="895" ht="22.5" customHeight="1"/>
    <row r="896" ht="22.5" customHeight="1"/>
    <row r="897" ht="22.5" customHeight="1"/>
    <row r="898" ht="22.5" customHeight="1"/>
    <row r="899" ht="22.5" customHeight="1"/>
    <row r="900" ht="22.5" customHeight="1"/>
    <row r="901" ht="22.5" customHeight="1"/>
    <row r="902" ht="22.5" customHeight="1"/>
    <row r="903" ht="22.5" customHeight="1"/>
    <row r="904" ht="22.5" customHeight="1"/>
    <row r="905" ht="22.5" customHeight="1"/>
    <row r="906" ht="22.5" customHeight="1"/>
    <row r="907" ht="22.5" customHeight="1"/>
    <row r="908" ht="22.5" customHeight="1"/>
    <row r="909" ht="22.5" customHeight="1"/>
    <row r="910" ht="22.5" customHeight="1"/>
    <row r="911" ht="22.5" customHeight="1"/>
    <row r="912" ht="22.5" customHeight="1"/>
    <row r="913" ht="22.5" customHeight="1"/>
    <row r="914" ht="22.5" customHeight="1"/>
    <row r="915" ht="22.5" customHeight="1"/>
    <row r="916" ht="22.5" customHeight="1"/>
    <row r="917" ht="22.5" customHeight="1"/>
    <row r="918" ht="22.5" customHeight="1"/>
    <row r="919" ht="22.5" customHeight="1"/>
    <row r="920" ht="22.5" customHeight="1"/>
    <row r="921" ht="22.5" customHeight="1"/>
    <row r="922" ht="22.5" customHeight="1"/>
    <row r="923" ht="22.5" customHeight="1"/>
    <row r="924" ht="22.5" customHeight="1"/>
    <row r="925" ht="22.5" customHeight="1"/>
    <row r="926" ht="22.5" customHeight="1"/>
    <row r="927" ht="22.5" customHeight="1"/>
    <row r="928" ht="22.5" customHeight="1"/>
    <row r="929" ht="22.5" customHeight="1"/>
    <row r="930" ht="22.5" customHeight="1"/>
    <row r="931" ht="22.5" customHeight="1"/>
    <row r="932" ht="22.5" customHeight="1"/>
    <row r="933" ht="22.5" customHeight="1"/>
    <row r="934" ht="22.5" customHeight="1"/>
    <row r="935" ht="22.5" customHeight="1"/>
    <row r="936" ht="22.5" customHeight="1"/>
    <row r="937" ht="22.5" customHeight="1"/>
    <row r="938" ht="22.5" customHeight="1"/>
    <row r="939" ht="22.5" customHeight="1"/>
    <row r="940" ht="22.5" customHeight="1"/>
    <row r="941" ht="22.5" customHeight="1"/>
    <row r="942" ht="22.5" customHeight="1"/>
    <row r="943" ht="22.5" customHeight="1"/>
    <row r="944" ht="22.5" customHeight="1"/>
    <row r="945" ht="22.5" customHeight="1"/>
    <row r="946" ht="22.5" customHeight="1"/>
    <row r="947" ht="22.5" customHeight="1"/>
    <row r="948" ht="22.5" customHeight="1"/>
    <row r="949" ht="22.5" customHeight="1"/>
    <row r="950" ht="22.5" customHeight="1"/>
    <row r="951" ht="22.5" customHeight="1"/>
    <row r="952" ht="22.5" customHeight="1"/>
    <row r="953" ht="22.5" customHeight="1"/>
    <row r="954" ht="22.5" customHeight="1"/>
    <row r="955" ht="22.5" customHeight="1"/>
    <row r="956" ht="22.5" customHeight="1"/>
    <row r="957" ht="22.5" customHeight="1"/>
    <row r="958" ht="22.5" customHeight="1"/>
    <row r="959" ht="22.5" customHeight="1"/>
    <row r="960" ht="22.5" customHeight="1"/>
    <row r="961" ht="22.5" customHeight="1"/>
    <row r="962" ht="22.5" customHeight="1"/>
    <row r="963" ht="22.5" customHeight="1"/>
    <row r="964" ht="22.5" customHeight="1"/>
    <row r="965" ht="22.5" customHeight="1"/>
    <row r="966" ht="22.5" customHeight="1"/>
    <row r="967" ht="22.5" customHeight="1"/>
    <row r="968" ht="22.5" customHeight="1"/>
    <row r="969" ht="22.5" customHeight="1"/>
    <row r="970" ht="22.5" customHeight="1"/>
    <row r="971" ht="22.5" customHeight="1"/>
    <row r="972" ht="22.5" customHeight="1"/>
    <row r="973" ht="22.5" customHeight="1"/>
    <row r="974" ht="22.5" customHeight="1"/>
    <row r="975" ht="22.5" customHeight="1"/>
    <row r="976" ht="22.5" customHeight="1"/>
    <row r="977" ht="22.5" customHeight="1"/>
    <row r="978" ht="22.5" customHeight="1"/>
    <row r="979" ht="22.5" customHeight="1"/>
    <row r="980" ht="22.5" customHeight="1"/>
    <row r="981" ht="22.5" customHeight="1"/>
    <row r="982" ht="22.5" customHeight="1"/>
    <row r="983" ht="22.5" customHeight="1"/>
    <row r="984" ht="22.5" customHeight="1"/>
    <row r="985" ht="22.5" customHeight="1"/>
    <row r="986" ht="22.5" customHeight="1"/>
    <row r="987" ht="22.5" customHeight="1"/>
    <row r="988" ht="22.5" customHeight="1"/>
    <row r="989" ht="22.5" customHeight="1"/>
    <row r="990" ht="22.5" customHeight="1"/>
    <row r="991" ht="22.5" customHeight="1"/>
    <row r="992" ht="22.5" customHeight="1"/>
    <row r="993" ht="22.5" customHeight="1"/>
    <row r="994" ht="22.5" customHeight="1"/>
    <row r="995" ht="22.5" customHeight="1"/>
    <row r="996" ht="22.5" customHeight="1"/>
    <row r="997" ht="22.5" customHeight="1"/>
    <row r="998" ht="22.5" customHeight="1"/>
    <row r="999" ht="22.5" customHeight="1"/>
    <row r="1000" ht="22.5" customHeight="1"/>
  </sheetData>
  <mergeCells count="110"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</mergeCells>
  <dataValidations count="1">
    <dataValidation type="whole" allowBlank="1" showInputMessage="1" showErrorMessage="1" prompt="กรอกค่าระดับการประเมินเป็น 0 , 1 , 2 , 3 เท่านั้นครับ" sqref="D10:BN54" xr:uid="{00000000-0002-0000-0200-000000000000}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F6128"/>
    <pageSetUpPr fitToPage="1"/>
  </sheetPr>
  <dimension ref="A1:Z1000"/>
  <sheetViews>
    <sheetView showGridLines="0" topLeftCell="A25" workbookViewId="0">
      <selection activeCell="M46" sqref="M46"/>
    </sheetView>
  </sheetViews>
  <sheetFormatPr defaultColWidth="12.625" defaultRowHeight="15" customHeight="1"/>
  <cols>
    <col min="1" max="1" width="20.375" style="77" customWidth="1"/>
    <col min="2" max="2" width="4" style="77" customWidth="1"/>
    <col min="3" max="3" width="6.875" style="77" customWidth="1"/>
    <col min="4" max="4" width="21.125" style="77" customWidth="1"/>
    <col min="5" max="9" width="6.5" style="77" customWidth="1"/>
    <col min="10" max="10" width="8.25" style="77" customWidth="1"/>
    <col min="11" max="11" width="8.625" style="77" customWidth="1"/>
    <col min="12" max="26" width="20.375" style="77" customWidth="1"/>
    <col min="27" max="16384" width="12.625" style="77"/>
  </cols>
  <sheetData>
    <row r="1" spans="1:26" ht="20.25" customHeight="1">
      <c r="B1" s="381" t="s">
        <v>102</v>
      </c>
      <c r="C1" s="275"/>
      <c r="D1" s="275"/>
      <c r="E1" s="275"/>
      <c r="F1" s="275"/>
      <c r="G1" s="275"/>
      <c r="H1" s="275"/>
      <c r="I1" s="275"/>
      <c r="J1" s="275"/>
      <c r="K1" s="275"/>
    </row>
    <row r="2" spans="1:26" ht="20.25" customHeight="1">
      <c r="B2" s="177"/>
      <c r="C2" s="177"/>
      <c r="D2" s="381" t="str">
        <f>บันทึกข้อความ!Q9&amp;" ปีการศึกษา "&amp;บันทึกข้อความ!Q10</f>
        <v>ชั้นมัธยมศึกษาปีที่ 1/7 ปีการศึกษา 2567</v>
      </c>
      <c r="E2" s="275"/>
      <c r="F2" s="275"/>
      <c r="G2" s="275"/>
      <c r="H2" s="275"/>
      <c r="I2" s="275"/>
      <c r="J2" s="275"/>
      <c r="K2" s="177"/>
    </row>
    <row r="3" spans="1:26" ht="20.25" customHeight="1">
      <c r="B3" s="382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83"/>
      <c r="D3" s="383"/>
      <c r="E3" s="383"/>
      <c r="F3" s="383"/>
      <c r="G3" s="383"/>
      <c r="H3" s="383"/>
      <c r="I3" s="383"/>
      <c r="J3" s="383"/>
      <c r="K3" s="383"/>
    </row>
    <row r="4" spans="1:26" ht="20.25" customHeight="1">
      <c r="B4" s="384" t="s">
        <v>2</v>
      </c>
      <c r="C4" s="385" t="s">
        <v>103</v>
      </c>
      <c r="D4" s="384" t="s">
        <v>31</v>
      </c>
      <c r="E4" s="386" t="s">
        <v>104</v>
      </c>
      <c r="F4" s="387"/>
      <c r="G4" s="387"/>
      <c r="H4" s="387"/>
      <c r="I4" s="388"/>
      <c r="J4" s="379" t="s">
        <v>38</v>
      </c>
      <c r="K4" s="379" t="s">
        <v>39</v>
      </c>
    </row>
    <row r="5" spans="1:26" ht="78" customHeight="1">
      <c r="B5" s="380"/>
      <c r="C5" s="380"/>
      <c r="D5" s="380"/>
      <c r="E5" s="223" t="s">
        <v>23</v>
      </c>
      <c r="F5" s="223" t="s">
        <v>24</v>
      </c>
      <c r="G5" s="223" t="s">
        <v>25</v>
      </c>
      <c r="H5" s="223" t="s">
        <v>26</v>
      </c>
      <c r="I5" s="223" t="s">
        <v>105</v>
      </c>
      <c r="J5" s="380"/>
      <c r="K5" s="380"/>
    </row>
    <row r="6" spans="1:26" ht="20.100000000000001" customHeight="1">
      <c r="A6" s="178"/>
      <c r="B6" s="179">
        <v>1</v>
      </c>
      <c r="C6" s="180">
        <f>IF(กรอกคะแนนประเมิน!B10="","",กรอกคะแนนประเมิน!B10)</f>
        <v>20242</v>
      </c>
      <c r="D6" s="181" t="str">
        <f>IF(กรอกคะแนนประเมิน!C10="","",กรอกคะแนนประเมิน!C10)</f>
        <v>เด็กชายอนันต์ อนุพันธุ์</v>
      </c>
      <c r="E6" s="182" t="e">
        <f>กรอกคะแนนประเมิน!M10</f>
        <v>#N/A</v>
      </c>
      <c r="F6" s="182" t="e">
        <f>กรอกคะแนนประเมิน!T10</f>
        <v>#N/A</v>
      </c>
      <c r="G6" s="182" t="e">
        <f>กรอกคะแนนประเมิน!AM10</f>
        <v>#N/A</v>
      </c>
      <c r="H6" s="182" t="e">
        <f>กรอกคะแนนประเมิน!BB10</f>
        <v>#N/A</v>
      </c>
      <c r="I6" s="182" t="e">
        <f>กรอกคะแนนประเมิน!BN10</f>
        <v>#N/A</v>
      </c>
      <c r="J6" s="183" t="e">
        <f>MODE(E6:I6)</f>
        <v>#N/A</v>
      </c>
      <c r="K6" s="135" t="e">
        <f t="shared" ref="K6:K28" si="0">IF(J6="","",IF(J6=3,"ดีเยี่ยม",IF(J6=2,"ดี",IF(J6=1,"พอใช้","ปรับปรุง"))))</f>
        <v>#N/A</v>
      </c>
      <c r="L6" s="178"/>
      <c r="M6" s="201">
        <f>COUNTIF(E6:E42,3)</f>
        <v>0</v>
      </c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</row>
    <row r="7" spans="1:26" ht="20.100000000000001" customHeight="1">
      <c r="A7" s="178"/>
      <c r="B7" s="179">
        <v>2</v>
      </c>
      <c r="C7" s="180">
        <f>IF(กรอกคะแนนประเมิน!B11="","",กรอกคะแนนประเมิน!B11)</f>
        <v>20243</v>
      </c>
      <c r="D7" s="181" t="str">
        <f>IF(กรอกคะแนนประเมิน!C11="","",กรอกคะแนนประเมิน!C11)</f>
        <v>เด็กชายกิตติกวิน ภูทัดฝน</v>
      </c>
      <c r="E7" s="182" t="e">
        <f>กรอกคะแนนประเมิน!M11</f>
        <v>#N/A</v>
      </c>
      <c r="F7" s="182" t="e">
        <f>กรอกคะแนนประเมิน!T11</f>
        <v>#N/A</v>
      </c>
      <c r="G7" s="182" t="e">
        <f>กรอกคะแนนประเมิน!AM11</f>
        <v>#N/A</v>
      </c>
      <c r="H7" s="182" t="e">
        <f>กรอกคะแนนประเมิน!BB11</f>
        <v>#N/A</v>
      </c>
      <c r="I7" s="182" t="e">
        <f>กรอกคะแนนประเมิน!BN11</f>
        <v>#N/A</v>
      </c>
      <c r="J7" s="183" t="e">
        <f t="shared" ref="J7:J28" si="1">MODE(E7:I7)</f>
        <v>#N/A</v>
      </c>
      <c r="K7" s="135" t="e">
        <f t="shared" si="0"/>
        <v>#N/A</v>
      </c>
      <c r="L7" s="178"/>
      <c r="M7" s="201">
        <f>COUNTIF(F6:F42,3)</f>
        <v>0</v>
      </c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</row>
    <row r="8" spans="1:26" ht="20.100000000000001" customHeight="1">
      <c r="A8" s="178"/>
      <c r="B8" s="179">
        <v>3</v>
      </c>
      <c r="C8" s="180">
        <f>IF(กรอกคะแนนประเมิน!B12="","",กรอกคะแนนประเมิน!B12)</f>
        <v>20244</v>
      </c>
      <c r="D8" s="181" t="str">
        <f>IF(กรอกคะแนนประเมิน!C12="","",กรอกคะแนนประเมิน!C12)</f>
        <v>เด็กชายเขตตะวัน อุ่นทรพันธ์</v>
      </c>
      <c r="E8" s="182" t="e">
        <f>กรอกคะแนนประเมิน!M12</f>
        <v>#N/A</v>
      </c>
      <c r="F8" s="182" t="e">
        <f>กรอกคะแนนประเมิน!T12</f>
        <v>#N/A</v>
      </c>
      <c r="G8" s="182" t="e">
        <f>กรอกคะแนนประเมิน!AM12</f>
        <v>#N/A</v>
      </c>
      <c r="H8" s="182" t="e">
        <f>กรอกคะแนนประเมิน!BB12</f>
        <v>#N/A</v>
      </c>
      <c r="I8" s="182" t="e">
        <f>กรอกคะแนนประเมิน!BN12</f>
        <v>#N/A</v>
      </c>
      <c r="J8" s="183" t="e">
        <f t="shared" si="1"/>
        <v>#N/A</v>
      </c>
      <c r="K8" s="135" t="e">
        <f t="shared" si="0"/>
        <v>#N/A</v>
      </c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</row>
    <row r="9" spans="1:26" ht="20.100000000000001" customHeight="1">
      <c r="A9" s="178"/>
      <c r="B9" s="179">
        <v>4</v>
      </c>
      <c r="C9" s="180">
        <f>IF(กรอกคะแนนประเมิน!B13="","",กรอกคะแนนประเมิน!B13)</f>
        <v>20245</v>
      </c>
      <c r="D9" s="181" t="str">
        <f>IF(กรอกคะแนนประเมิน!C13="","",กรอกคะแนนประเมิน!C13)</f>
        <v>เด็กชายจิรพัชร์  อันทะสารคาม</v>
      </c>
      <c r="E9" s="182" t="e">
        <f>กรอกคะแนนประเมิน!M13</f>
        <v>#N/A</v>
      </c>
      <c r="F9" s="182" t="e">
        <f>กรอกคะแนนประเมิน!T13</f>
        <v>#N/A</v>
      </c>
      <c r="G9" s="182" t="e">
        <f>กรอกคะแนนประเมิน!AM13</f>
        <v>#N/A</v>
      </c>
      <c r="H9" s="182" t="e">
        <f>กรอกคะแนนประเมิน!BB13</f>
        <v>#N/A</v>
      </c>
      <c r="I9" s="182" t="e">
        <f>กรอกคะแนนประเมิน!BN13</f>
        <v>#N/A</v>
      </c>
      <c r="J9" s="183" t="e">
        <f t="shared" si="1"/>
        <v>#N/A</v>
      </c>
      <c r="K9" s="135" t="e">
        <f t="shared" si="0"/>
        <v>#N/A</v>
      </c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</row>
    <row r="10" spans="1:26" ht="20.100000000000001" customHeight="1">
      <c r="A10" s="178"/>
      <c r="B10" s="179">
        <v>5</v>
      </c>
      <c r="C10" s="180">
        <f>IF(กรอกคะแนนประเมิน!B14="","",กรอกคะแนนประเมิน!B14)</f>
        <v>20247</v>
      </c>
      <c r="D10" s="181" t="str">
        <f>IF(กรอกคะแนนประเมิน!C14="","",กรอกคะแนนประเมิน!C14)</f>
        <v>เด็กชายชนเมธ กาฬรัศมี</v>
      </c>
      <c r="E10" s="182" t="e">
        <f>กรอกคะแนนประเมิน!M14</f>
        <v>#N/A</v>
      </c>
      <c r="F10" s="182" t="e">
        <f>กรอกคะแนนประเมิน!T14</f>
        <v>#N/A</v>
      </c>
      <c r="G10" s="182" t="e">
        <f>กรอกคะแนนประเมิน!AM14</f>
        <v>#N/A</v>
      </c>
      <c r="H10" s="182" t="e">
        <f>กรอกคะแนนประเมิน!BB14</f>
        <v>#N/A</v>
      </c>
      <c r="I10" s="182" t="e">
        <f>กรอกคะแนนประเมิน!BN14</f>
        <v>#N/A</v>
      </c>
      <c r="J10" s="183" t="e">
        <f t="shared" si="1"/>
        <v>#N/A</v>
      </c>
      <c r="K10" s="135" t="e">
        <f t="shared" si="0"/>
        <v>#N/A</v>
      </c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</row>
    <row r="11" spans="1:26" ht="20.100000000000001" customHeight="1">
      <c r="A11" s="178"/>
      <c r="B11" s="179">
        <v>6</v>
      </c>
      <c r="C11" s="180">
        <f>IF(กรอกคะแนนประเมิน!B15="","",กรอกคะแนนประเมิน!B15)</f>
        <v>20248</v>
      </c>
      <c r="D11" s="181" t="str">
        <f>IF(กรอกคะแนนประเมิน!C15="","",กรอกคะแนนประเมิน!C15)</f>
        <v>เด็กชายณัฐภัทร จำปาศรี</v>
      </c>
      <c r="E11" s="182" t="e">
        <f>กรอกคะแนนประเมิน!M15</f>
        <v>#N/A</v>
      </c>
      <c r="F11" s="182" t="e">
        <f>กรอกคะแนนประเมิน!T15</f>
        <v>#N/A</v>
      </c>
      <c r="G11" s="182" t="e">
        <f>กรอกคะแนนประเมิน!AM15</f>
        <v>#N/A</v>
      </c>
      <c r="H11" s="182" t="e">
        <f>กรอกคะแนนประเมิน!BB15</f>
        <v>#N/A</v>
      </c>
      <c r="I11" s="182" t="e">
        <f>กรอกคะแนนประเมิน!BN15</f>
        <v>#N/A</v>
      </c>
      <c r="J11" s="183" t="e">
        <f t="shared" si="1"/>
        <v>#N/A</v>
      </c>
      <c r="K11" s="135" t="e">
        <f t="shared" si="0"/>
        <v>#N/A</v>
      </c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</row>
    <row r="12" spans="1:26" ht="20.100000000000001" customHeight="1">
      <c r="A12" s="178"/>
      <c r="B12" s="179">
        <v>7</v>
      </c>
      <c r="C12" s="180">
        <f>IF(กรอกคะแนนประเมิน!B16="","",กรอกคะแนนประเมิน!B16)</f>
        <v>20249</v>
      </c>
      <c r="D12" s="181" t="str">
        <f>IF(กรอกคะแนนประเมิน!C16="","",กรอกคะแนนประเมิน!C16)</f>
        <v>เด็กชายณัฐวุฒิ บุตรวงค์</v>
      </c>
      <c r="E12" s="182" t="e">
        <f>กรอกคะแนนประเมิน!M16</f>
        <v>#N/A</v>
      </c>
      <c r="F12" s="182" t="e">
        <f>กรอกคะแนนประเมิน!T16</f>
        <v>#N/A</v>
      </c>
      <c r="G12" s="182" t="e">
        <f>กรอกคะแนนประเมิน!AM16</f>
        <v>#N/A</v>
      </c>
      <c r="H12" s="182" t="e">
        <f>กรอกคะแนนประเมิน!BB16</f>
        <v>#N/A</v>
      </c>
      <c r="I12" s="182" t="e">
        <f>กรอกคะแนนประเมิน!BN16</f>
        <v>#N/A</v>
      </c>
      <c r="J12" s="183" t="e">
        <f t="shared" si="1"/>
        <v>#N/A</v>
      </c>
      <c r="K12" s="135" t="e">
        <f t="shared" si="0"/>
        <v>#N/A</v>
      </c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</row>
    <row r="13" spans="1:26" ht="20.100000000000001" customHeight="1">
      <c r="A13" s="178"/>
      <c r="B13" s="179">
        <v>8</v>
      </c>
      <c r="C13" s="180">
        <f>IF(กรอกคะแนนประเมิน!B17="","",กรอกคะแนนประเมิน!B17)</f>
        <v>20250</v>
      </c>
      <c r="D13" s="181" t="str">
        <f>IF(กรอกคะแนนประเมิน!C17="","",กรอกคะแนนประเมิน!C17)</f>
        <v>เด็กชายทินภัทร ภูครองทอง</v>
      </c>
      <c r="E13" s="182" t="e">
        <f>กรอกคะแนนประเมิน!M17</f>
        <v>#N/A</v>
      </c>
      <c r="F13" s="182" t="e">
        <f>กรอกคะแนนประเมิน!T17</f>
        <v>#N/A</v>
      </c>
      <c r="G13" s="182" t="e">
        <f>กรอกคะแนนประเมิน!AM17</f>
        <v>#N/A</v>
      </c>
      <c r="H13" s="182" t="e">
        <f>กรอกคะแนนประเมิน!BB17</f>
        <v>#N/A</v>
      </c>
      <c r="I13" s="182" t="e">
        <f>กรอกคะแนนประเมิน!BN17</f>
        <v>#N/A</v>
      </c>
      <c r="J13" s="183" t="e">
        <f t="shared" si="1"/>
        <v>#N/A</v>
      </c>
      <c r="K13" s="135" t="e">
        <f t="shared" si="0"/>
        <v>#N/A</v>
      </c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</row>
    <row r="14" spans="1:26" ht="20.100000000000001" customHeight="1">
      <c r="A14" s="178"/>
      <c r="B14" s="179">
        <v>9</v>
      </c>
      <c r="C14" s="180">
        <f>IF(กรอกคะแนนประเมิน!B18="","",กรอกคะแนนประเมิน!B18)</f>
        <v>20251</v>
      </c>
      <c r="D14" s="181" t="str">
        <f>IF(กรอกคะแนนประเมิน!C18="","",กรอกคะแนนประเมิน!C18)</f>
        <v>เด็กชายธนทัต  ทองคำห่อ</v>
      </c>
      <c r="E14" s="182" t="e">
        <f>กรอกคะแนนประเมิน!M18</f>
        <v>#N/A</v>
      </c>
      <c r="F14" s="182" t="e">
        <f>กรอกคะแนนประเมิน!T18</f>
        <v>#N/A</v>
      </c>
      <c r="G14" s="182" t="e">
        <f>กรอกคะแนนประเมิน!AM18</f>
        <v>#N/A</v>
      </c>
      <c r="H14" s="182" t="e">
        <f>กรอกคะแนนประเมิน!BB18</f>
        <v>#N/A</v>
      </c>
      <c r="I14" s="182" t="e">
        <f>กรอกคะแนนประเมิน!BN18</f>
        <v>#N/A</v>
      </c>
      <c r="J14" s="183" t="e">
        <f t="shared" si="1"/>
        <v>#N/A</v>
      </c>
      <c r="K14" s="135" t="e">
        <f t="shared" si="0"/>
        <v>#N/A</v>
      </c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</row>
    <row r="15" spans="1:26" ht="20.100000000000001" customHeight="1">
      <c r="A15" s="178"/>
      <c r="B15" s="179">
        <v>10</v>
      </c>
      <c r="C15" s="180">
        <f>IF(กรอกคะแนนประเมิน!B19="","",กรอกคะแนนประเมิน!B19)</f>
        <v>20252</v>
      </c>
      <c r="D15" s="181" t="str">
        <f>IF(กรอกคะแนนประเมิน!C19="","",กรอกคะแนนประเมิน!C19)</f>
        <v>เด็กชายธนากร กลมเปือย</v>
      </c>
      <c r="E15" s="182" t="e">
        <f>กรอกคะแนนประเมิน!M19</f>
        <v>#N/A</v>
      </c>
      <c r="F15" s="182" t="e">
        <f>กรอกคะแนนประเมิน!T19</f>
        <v>#N/A</v>
      </c>
      <c r="G15" s="182" t="e">
        <f>กรอกคะแนนประเมิน!AM19</f>
        <v>#N/A</v>
      </c>
      <c r="H15" s="182" t="e">
        <f>กรอกคะแนนประเมิน!BB19</f>
        <v>#N/A</v>
      </c>
      <c r="I15" s="182" t="e">
        <f>กรอกคะแนนประเมิน!BN19</f>
        <v>#N/A</v>
      </c>
      <c r="J15" s="183" t="e">
        <f t="shared" si="1"/>
        <v>#N/A</v>
      </c>
      <c r="K15" s="135" t="e">
        <f t="shared" si="0"/>
        <v>#N/A</v>
      </c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</row>
    <row r="16" spans="1:26" ht="20.100000000000001" customHeight="1">
      <c r="A16" s="178"/>
      <c r="B16" s="179">
        <v>11</v>
      </c>
      <c r="C16" s="180">
        <f>IF(กรอกคะแนนประเมิน!B20="","",กรอกคะแนนประเมิน!B20)</f>
        <v>20253</v>
      </c>
      <c r="D16" s="181" t="str">
        <f>IF(กรอกคะแนนประเมิน!C20="","",กรอกคะแนนประเมิน!C20)</f>
        <v xml:space="preserve">เด็กชายธารที สุขผล </v>
      </c>
      <c r="E16" s="182" t="e">
        <f>กรอกคะแนนประเมิน!M20</f>
        <v>#N/A</v>
      </c>
      <c r="F16" s="182" t="e">
        <f>กรอกคะแนนประเมิน!T20</f>
        <v>#N/A</v>
      </c>
      <c r="G16" s="182" t="e">
        <f>กรอกคะแนนประเมิน!AM20</f>
        <v>#N/A</v>
      </c>
      <c r="H16" s="182" t="e">
        <f>กรอกคะแนนประเมิน!BB20</f>
        <v>#N/A</v>
      </c>
      <c r="I16" s="182" t="e">
        <f>กรอกคะแนนประเมิน!BN20</f>
        <v>#N/A</v>
      </c>
      <c r="J16" s="183" t="e">
        <f t="shared" si="1"/>
        <v>#N/A</v>
      </c>
      <c r="K16" s="135" t="e">
        <f t="shared" si="0"/>
        <v>#N/A</v>
      </c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</row>
    <row r="17" spans="1:26" ht="20.100000000000001" customHeight="1">
      <c r="A17" s="178"/>
      <c r="B17" s="179">
        <v>12</v>
      </c>
      <c r="C17" s="180">
        <f>IF(กรอกคะแนนประเมิน!B21="","",กรอกคะแนนประเมิน!B21)</f>
        <v>20256</v>
      </c>
      <c r="D17" s="181" t="str">
        <f>IF(กรอกคะแนนประเมิน!C21="","",กรอกคะแนนประเมิน!C21)</f>
        <v>เด็กชายพงศกร ทรัพย์ชม</v>
      </c>
      <c r="E17" s="182" t="e">
        <f>กรอกคะแนนประเมิน!M21</f>
        <v>#N/A</v>
      </c>
      <c r="F17" s="182" t="e">
        <f>กรอกคะแนนประเมิน!T21</f>
        <v>#N/A</v>
      </c>
      <c r="G17" s="182" t="e">
        <f>กรอกคะแนนประเมิน!AM21</f>
        <v>#N/A</v>
      </c>
      <c r="H17" s="182" t="e">
        <f>กรอกคะแนนประเมิน!BB21</f>
        <v>#N/A</v>
      </c>
      <c r="I17" s="182" t="e">
        <f>กรอกคะแนนประเมิน!BN21</f>
        <v>#N/A</v>
      </c>
      <c r="J17" s="183" t="e">
        <f t="shared" si="1"/>
        <v>#N/A</v>
      </c>
      <c r="K17" s="135" t="e">
        <f t="shared" si="0"/>
        <v>#N/A</v>
      </c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</row>
    <row r="18" spans="1:26" ht="20.100000000000001" customHeight="1">
      <c r="A18" s="178"/>
      <c r="B18" s="179">
        <v>13</v>
      </c>
      <c r="C18" s="180">
        <f>IF(กรอกคะแนนประเมิน!B22="","",กรอกคะแนนประเมิน!B22)</f>
        <v>20257</v>
      </c>
      <c r="D18" s="181" t="str">
        <f>IF(กรอกคะแนนประเมิน!C22="","",กรอกคะแนนประเมิน!C22)</f>
        <v>เด็กชายภานุพงศ์ นิลสนธิ</v>
      </c>
      <c r="E18" s="182" t="e">
        <f>กรอกคะแนนประเมิน!M22</f>
        <v>#N/A</v>
      </c>
      <c r="F18" s="182" t="e">
        <f>กรอกคะแนนประเมิน!T22</f>
        <v>#N/A</v>
      </c>
      <c r="G18" s="182" t="e">
        <f>กรอกคะแนนประเมิน!AM22</f>
        <v>#N/A</v>
      </c>
      <c r="H18" s="182" t="e">
        <f>กรอกคะแนนประเมิน!BB22</f>
        <v>#N/A</v>
      </c>
      <c r="I18" s="182" t="e">
        <f>กรอกคะแนนประเมิน!BN22</f>
        <v>#N/A</v>
      </c>
      <c r="J18" s="183" t="e">
        <f t="shared" si="1"/>
        <v>#N/A</v>
      </c>
      <c r="K18" s="135" t="e">
        <f t="shared" si="0"/>
        <v>#N/A</v>
      </c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</row>
    <row r="19" spans="1:26" ht="20.100000000000001" customHeight="1">
      <c r="A19" s="178"/>
      <c r="B19" s="179">
        <v>14</v>
      </c>
      <c r="C19" s="180">
        <f>IF(กรอกคะแนนประเมิน!B23="","",กรอกคะแนนประเมิน!B23)</f>
        <v>20258</v>
      </c>
      <c r="D19" s="181" t="str">
        <f>IF(กรอกคะแนนประเมิน!C23="","",กรอกคะแนนประเมิน!C23)</f>
        <v>เด็กชายภูมิพัฒน์ โพธิ์งาม</v>
      </c>
      <c r="E19" s="182" t="e">
        <f>กรอกคะแนนประเมิน!M23</f>
        <v>#N/A</v>
      </c>
      <c r="F19" s="182" t="e">
        <f>กรอกคะแนนประเมิน!T23</f>
        <v>#N/A</v>
      </c>
      <c r="G19" s="182" t="e">
        <f>กรอกคะแนนประเมิน!AM23</f>
        <v>#N/A</v>
      </c>
      <c r="H19" s="182" t="e">
        <f>กรอกคะแนนประเมิน!BB23</f>
        <v>#N/A</v>
      </c>
      <c r="I19" s="182" t="e">
        <f>กรอกคะแนนประเมิน!BN23</f>
        <v>#N/A</v>
      </c>
      <c r="J19" s="183" t="e">
        <f t="shared" si="1"/>
        <v>#N/A</v>
      </c>
      <c r="K19" s="135" t="e">
        <f t="shared" si="0"/>
        <v>#N/A</v>
      </c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</row>
    <row r="20" spans="1:26" ht="20.100000000000001" customHeight="1">
      <c r="A20" s="178"/>
      <c r="B20" s="179">
        <v>15</v>
      </c>
      <c r="C20" s="180">
        <f>IF(กรอกคะแนนประเมิน!B24="","",กรอกคะแนนประเมิน!B24)</f>
        <v>20259</v>
      </c>
      <c r="D20" s="181" t="str">
        <f>IF(กรอกคะแนนประเมิน!C24="","",กรอกคะแนนประเมิน!C24)</f>
        <v>เด็กชายรวีโรจน์ แสนปาง</v>
      </c>
      <c r="E20" s="182" t="e">
        <f>กรอกคะแนนประเมิน!M24</f>
        <v>#N/A</v>
      </c>
      <c r="F20" s="182" t="e">
        <f>กรอกคะแนนประเมิน!T24</f>
        <v>#N/A</v>
      </c>
      <c r="G20" s="182" t="e">
        <f>กรอกคะแนนประเมิน!AM24</f>
        <v>#N/A</v>
      </c>
      <c r="H20" s="182" t="e">
        <f>กรอกคะแนนประเมิน!BB24</f>
        <v>#N/A</v>
      </c>
      <c r="I20" s="182" t="e">
        <f>กรอกคะแนนประเมิน!BN24</f>
        <v>#N/A</v>
      </c>
      <c r="J20" s="183" t="e">
        <f t="shared" si="1"/>
        <v>#N/A</v>
      </c>
      <c r="K20" s="135" t="e">
        <f t="shared" si="0"/>
        <v>#N/A</v>
      </c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</row>
    <row r="21" spans="1:26" ht="20.100000000000001" customHeight="1">
      <c r="A21" s="178"/>
      <c r="B21" s="179">
        <v>16</v>
      </c>
      <c r="C21" s="180">
        <f>IF(กรอกคะแนนประเมิน!B25="","",กรอกคะแนนประเมิน!B25)</f>
        <v>20261</v>
      </c>
      <c r="D21" s="181" t="str">
        <f>IF(กรอกคะแนนประเมิน!C25="","",กรอกคะแนนประเมิน!C25)</f>
        <v>เด็กชายวายุ ลอยประเสริฐกุล</v>
      </c>
      <c r="E21" s="182" t="e">
        <f>กรอกคะแนนประเมิน!M25</f>
        <v>#N/A</v>
      </c>
      <c r="F21" s="182" t="e">
        <f>กรอกคะแนนประเมิน!T25</f>
        <v>#N/A</v>
      </c>
      <c r="G21" s="182" t="e">
        <f>กรอกคะแนนประเมิน!AM25</f>
        <v>#N/A</v>
      </c>
      <c r="H21" s="182" t="e">
        <f>กรอกคะแนนประเมิน!BB25</f>
        <v>#N/A</v>
      </c>
      <c r="I21" s="182" t="e">
        <f>กรอกคะแนนประเมิน!BN25</f>
        <v>#N/A</v>
      </c>
      <c r="J21" s="183" t="e">
        <f t="shared" si="1"/>
        <v>#N/A</v>
      </c>
      <c r="K21" s="135" t="e">
        <f t="shared" si="0"/>
        <v>#N/A</v>
      </c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</row>
    <row r="22" spans="1:26" ht="20.100000000000001" customHeight="1">
      <c r="A22" s="178"/>
      <c r="B22" s="179">
        <v>17</v>
      </c>
      <c r="C22" s="180">
        <f>IF(กรอกคะแนนประเมิน!B26="","",กรอกคะแนนประเมิน!B26)</f>
        <v>20262</v>
      </c>
      <c r="D22" s="181" t="str">
        <f>IF(กรอกคะแนนประเมิน!C26="","",กรอกคะแนนประเมิน!C26)</f>
        <v>เด็กชายสุขสันต์ อิ่มเจือ</v>
      </c>
      <c r="E22" s="182" t="e">
        <f>กรอกคะแนนประเมิน!M26</f>
        <v>#N/A</v>
      </c>
      <c r="F22" s="182" t="e">
        <f>กรอกคะแนนประเมิน!T26</f>
        <v>#N/A</v>
      </c>
      <c r="G22" s="182" t="e">
        <f>กรอกคะแนนประเมิน!AM26</f>
        <v>#N/A</v>
      </c>
      <c r="H22" s="182" t="e">
        <f>กรอกคะแนนประเมิน!BB26</f>
        <v>#N/A</v>
      </c>
      <c r="I22" s="182" t="e">
        <f>กรอกคะแนนประเมิน!BN26</f>
        <v>#N/A</v>
      </c>
      <c r="J22" s="183" t="e">
        <f t="shared" si="1"/>
        <v>#N/A</v>
      </c>
      <c r="K22" s="135" t="e">
        <f t="shared" si="0"/>
        <v>#N/A</v>
      </c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</row>
    <row r="23" spans="1:26" ht="20.100000000000001" customHeight="1">
      <c r="A23" s="178"/>
      <c r="B23" s="179">
        <v>18</v>
      </c>
      <c r="C23" s="180">
        <f>IF(กรอกคะแนนประเมิน!B27="","",กรอกคะแนนประเมิน!B27)</f>
        <v>20263</v>
      </c>
      <c r="D23" s="181" t="str">
        <f>IF(กรอกคะแนนประเมิน!C27="","",กรอกคะแนนประเมิน!C27)</f>
        <v>เด็กชายเสฏฐวุฒิ ภูมีชิต</v>
      </c>
      <c r="E23" s="182" t="e">
        <f>กรอกคะแนนประเมิน!M27</f>
        <v>#N/A</v>
      </c>
      <c r="F23" s="182" t="e">
        <f>กรอกคะแนนประเมิน!T27</f>
        <v>#N/A</v>
      </c>
      <c r="G23" s="182" t="e">
        <f>กรอกคะแนนประเมิน!AM27</f>
        <v>#N/A</v>
      </c>
      <c r="H23" s="182" t="e">
        <f>กรอกคะแนนประเมิน!BB27</f>
        <v>#N/A</v>
      </c>
      <c r="I23" s="182" t="e">
        <f>กรอกคะแนนประเมิน!BN27</f>
        <v>#N/A</v>
      </c>
      <c r="J23" s="183" t="e">
        <f t="shared" si="1"/>
        <v>#N/A</v>
      </c>
      <c r="K23" s="135" t="e">
        <f t="shared" si="0"/>
        <v>#N/A</v>
      </c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</row>
    <row r="24" spans="1:26" ht="20.100000000000001" customHeight="1">
      <c r="A24" s="178"/>
      <c r="B24" s="179">
        <v>19</v>
      </c>
      <c r="C24" s="180">
        <f>IF(กรอกคะแนนประเมิน!B28="","",กรอกคะแนนประเมิน!B28)</f>
        <v>20264</v>
      </c>
      <c r="D24" s="181" t="str">
        <f>IF(กรอกคะแนนประเมิน!C28="","",กรอกคะแนนประเมิน!C28)</f>
        <v>เด็กชายอานัต  ซิบเข</v>
      </c>
      <c r="E24" s="182" t="e">
        <f>กรอกคะแนนประเมิน!M28</f>
        <v>#N/A</v>
      </c>
      <c r="F24" s="182" t="e">
        <f>กรอกคะแนนประเมิน!T28</f>
        <v>#N/A</v>
      </c>
      <c r="G24" s="182" t="e">
        <f>กรอกคะแนนประเมิน!AM28</f>
        <v>#N/A</v>
      </c>
      <c r="H24" s="182" t="e">
        <f>กรอกคะแนนประเมิน!BB28</f>
        <v>#N/A</v>
      </c>
      <c r="I24" s="182" t="e">
        <f>กรอกคะแนนประเมิน!BN28</f>
        <v>#N/A</v>
      </c>
      <c r="J24" s="183" t="e">
        <f t="shared" si="1"/>
        <v>#N/A</v>
      </c>
      <c r="K24" s="135" t="e">
        <f t="shared" si="0"/>
        <v>#N/A</v>
      </c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</row>
    <row r="25" spans="1:26" ht="20.100000000000001" customHeight="1">
      <c r="A25" s="178"/>
      <c r="B25" s="179">
        <v>20</v>
      </c>
      <c r="C25" s="180">
        <f>IF(กรอกคะแนนประเมิน!B29="","",กรอกคะแนนประเมิน!B29)</f>
        <v>20265</v>
      </c>
      <c r="D25" s="181" t="str">
        <f>IF(กรอกคะแนนประเมิน!C29="","",กรอกคะแนนประเมิน!C29)</f>
        <v>เด็กหญิงกัญญารัตน์ ทองคำแสง</v>
      </c>
      <c r="E25" s="182" t="e">
        <f>กรอกคะแนนประเมิน!M29</f>
        <v>#N/A</v>
      </c>
      <c r="F25" s="182" t="e">
        <f>กรอกคะแนนประเมิน!T29</f>
        <v>#N/A</v>
      </c>
      <c r="G25" s="182" t="e">
        <f>กรอกคะแนนประเมิน!AM29</f>
        <v>#N/A</v>
      </c>
      <c r="H25" s="182" t="e">
        <f>กรอกคะแนนประเมิน!BB29</f>
        <v>#N/A</v>
      </c>
      <c r="I25" s="182" t="e">
        <f>กรอกคะแนนประเมิน!BN29</f>
        <v>#N/A</v>
      </c>
      <c r="J25" s="183" t="e">
        <f t="shared" si="1"/>
        <v>#N/A</v>
      </c>
      <c r="K25" s="135" t="e">
        <f t="shared" si="0"/>
        <v>#N/A</v>
      </c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</row>
    <row r="26" spans="1:26" ht="20.100000000000001" customHeight="1">
      <c r="A26" s="178"/>
      <c r="B26" s="179">
        <v>21</v>
      </c>
      <c r="C26" s="180">
        <f>IF(กรอกคะแนนประเมิน!B30="","",กรอกคะแนนประเมิน!B30)</f>
        <v>20267</v>
      </c>
      <c r="D26" s="181" t="str">
        <f>IF(กรอกคะแนนประเมิน!C30="","",กรอกคะแนนประเมิน!C30)</f>
        <v>เด็กหญิงกาญน์เกล้า สำราญวงค์</v>
      </c>
      <c r="E26" s="182" t="e">
        <f>กรอกคะแนนประเมิน!M30</f>
        <v>#N/A</v>
      </c>
      <c r="F26" s="182" t="e">
        <f>กรอกคะแนนประเมิน!T30</f>
        <v>#N/A</v>
      </c>
      <c r="G26" s="182" t="e">
        <f>กรอกคะแนนประเมิน!AM30</f>
        <v>#N/A</v>
      </c>
      <c r="H26" s="182" t="e">
        <f>กรอกคะแนนประเมิน!BB30</f>
        <v>#N/A</v>
      </c>
      <c r="I26" s="182" t="e">
        <f>กรอกคะแนนประเมิน!BN30</f>
        <v>#N/A</v>
      </c>
      <c r="J26" s="183" t="e">
        <f t="shared" si="1"/>
        <v>#N/A</v>
      </c>
      <c r="K26" s="135" t="e">
        <f t="shared" si="0"/>
        <v>#N/A</v>
      </c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</row>
    <row r="27" spans="1:26" ht="15" customHeight="1">
      <c r="A27" s="178"/>
      <c r="B27" s="179">
        <v>22</v>
      </c>
      <c r="C27" s="180">
        <f>IF(กรอกคะแนนประเมิน!B31="","",กรอกคะแนนประเมิน!B31)</f>
        <v>20268</v>
      </c>
      <c r="D27" s="181" t="str">
        <f>IF(กรอกคะแนนประเมิน!C31="","",กรอกคะแนนประเมิน!C31)</f>
        <v>เด็กหญิงชญานิษฐ์ พลดงนอก</v>
      </c>
      <c r="E27" s="182" t="e">
        <f>กรอกคะแนนประเมิน!M31</f>
        <v>#N/A</v>
      </c>
      <c r="F27" s="182" t="e">
        <f>กรอกคะแนนประเมิน!T31</f>
        <v>#N/A</v>
      </c>
      <c r="G27" s="182" t="e">
        <f>กรอกคะแนนประเมิน!AM31</f>
        <v>#N/A</v>
      </c>
      <c r="H27" s="182" t="e">
        <f>กรอกคะแนนประเมิน!BB31</f>
        <v>#N/A</v>
      </c>
      <c r="I27" s="182" t="e">
        <f>กรอกคะแนนประเมิน!BN31</f>
        <v>#N/A</v>
      </c>
      <c r="J27" s="183" t="e">
        <f t="shared" si="1"/>
        <v>#N/A</v>
      </c>
      <c r="K27" s="135" t="e">
        <f t="shared" si="0"/>
        <v>#N/A</v>
      </c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</row>
    <row r="28" spans="1:26" ht="15" customHeight="1">
      <c r="A28" s="178"/>
      <c r="B28" s="179">
        <v>23</v>
      </c>
      <c r="C28" s="180">
        <f>IF(กรอกคะแนนประเมิน!B32="","",กรอกคะแนนประเมิน!B32)</f>
        <v>20269</v>
      </c>
      <c r="D28" s="181" t="str">
        <f>IF(กรอกคะแนนประเมิน!C32="","",กรอกคะแนนประเมิน!C32)</f>
        <v>เด็กหญิงชลธิชา อาคะราช</v>
      </c>
      <c r="E28" s="182" t="e">
        <f>กรอกคะแนนประเมิน!M32</f>
        <v>#N/A</v>
      </c>
      <c r="F28" s="182" t="e">
        <f>กรอกคะแนนประเมิน!T32</f>
        <v>#N/A</v>
      </c>
      <c r="G28" s="182" t="e">
        <f>กรอกคะแนนประเมิน!AM32</f>
        <v>#N/A</v>
      </c>
      <c r="H28" s="182" t="e">
        <f>กรอกคะแนนประเมิน!BB32</f>
        <v>#N/A</v>
      </c>
      <c r="I28" s="182" t="e">
        <f>กรอกคะแนนประเมิน!BN32</f>
        <v>#N/A</v>
      </c>
      <c r="J28" s="183" t="e">
        <f t="shared" si="1"/>
        <v>#N/A</v>
      </c>
      <c r="K28" s="135" t="e">
        <f t="shared" si="0"/>
        <v>#N/A</v>
      </c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</row>
    <row r="29" spans="1:26" ht="15" customHeight="1">
      <c r="A29" s="178"/>
      <c r="B29" s="179">
        <v>24</v>
      </c>
      <c r="C29" s="180">
        <f>IF(กรอกคะแนนประเมิน!B33="","",กรอกคะแนนประเมิน!B33)</f>
        <v>20271</v>
      </c>
      <c r="D29" s="181" t="str">
        <f>IF(กรอกคะแนนประเมิน!C33="","",กรอกคะแนนประเมิน!C33)</f>
        <v>เด็กหญิงณัฐธิดา พัสดา</v>
      </c>
      <c r="E29" s="182" t="e">
        <f>กรอกคะแนนประเมิน!M33</f>
        <v>#N/A</v>
      </c>
      <c r="F29" s="182" t="e">
        <f>กรอกคะแนนประเมิน!T33</f>
        <v>#N/A</v>
      </c>
      <c r="G29" s="182" t="e">
        <f>กรอกคะแนนประเมิน!AM33</f>
        <v>#N/A</v>
      </c>
      <c r="H29" s="182" t="e">
        <f>กรอกคะแนนประเมิน!BB33</f>
        <v>#N/A</v>
      </c>
      <c r="I29" s="182" t="e">
        <f>กรอกคะแนนประเมิน!BN33</f>
        <v>#N/A</v>
      </c>
      <c r="J29" s="183" t="e">
        <f t="shared" ref="J29:J30" si="2">MODE(E29:I29)</f>
        <v>#N/A</v>
      </c>
      <c r="K29" s="135" t="e">
        <f t="shared" ref="K29:K30" si="3">IF(J29="","",IF(J29=3,"ดีเยี่ยม",IF(J29=2,"ดี",IF(J29=1,"พอใช้","ปรับปรุง"))))</f>
        <v>#N/A</v>
      </c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</row>
    <row r="30" spans="1:26" ht="15" customHeight="1">
      <c r="A30" s="178"/>
      <c r="B30" s="179">
        <v>25</v>
      </c>
      <c r="C30" s="180">
        <f>IF(กรอกคะแนนประเมิน!B34="","",กรอกคะแนนประเมิน!B34)</f>
        <v>20272</v>
      </c>
      <c r="D30" s="181" t="str">
        <f>IF(กรอกคะแนนประเมิน!C34="","",กรอกคะแนนประเมิน!C34)</f>
        <v>เด็กหญิงธนัชชา บุญศรีนาค</v>
      </c>
      <c r="E30" s="182" t="e">
        <f>กรอกคะแนนประเมิน!M34</f>
        <v>#N/A</v>
      </c>
      <c r="F30" s="182" t="e">
        <f>กรอกคะแนนประเมิน!T34</f>
        <v>#N/A</v>
      </c>
      <c r="G30" s="182" t="e">
        <f>กรอกคะแนนประเมิน!AM34</f>
        <v>#N/A</v>
      </c>
      <c r="H30" s="182" t="e">
        <f>กรอกคะแนนประเมิน!BB34</f>
        <v>#N/A</v>
      </c>
      <c r="I30" s="182" t="e">
        <f>กรอกคะแนนประเมิน!BN34</f>
        <v>#N/A</v>
      </c>
      <c r="J30" s="183" t="e">
        <f t="shared" si="2"/>
        <v>#N/A</v>
      </c>
      <c r="K30" s="135" t="e">
        <f t="shared" si="3"/>
        <v>#N/A</v>
      </c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</row>
    <row r="31" spans="1:26" ht="15" customHeight="1">
      <c r="A31" s="178"/>
      <c r="B31" s="179">
        <v>26</v>
      </c>
      <c r="C31" s="180">
        <f>IF(กรอกคะแนนประเมิน!B35="","",กรอกคะแนนประเมิน!B35)</f>
        <v>20273</v>
      </c>
      <c r="D31" s="181" t="str">
        <f>IF(กรอกคะแนนประเมิน!C35="","",กรอกคะแนนประเมิน!C35)</f>
        <v>เด็กหญิงนภัสสรณ์ ถิ่นวาสนา</v>
      </c>
      <c r="E31" s="182" t="e">
        <f>กรอกคะแนนประเมิน!M35</f>
        <v>#N/A</v>
      </c>
      <c r="F31" s="182" t="e">
        <f>กรอกคะแนนประเมิน!T35</f>
        <v>#N/A</v>
      </c>
      <c r="G31" s="182" t="e">
        <f>กรอกคะแนนประเมิน!AM35</f>
        <v>#N/A</v>
      </c>
      <c r="H31" s="182" t="e">
        <f>กรอกคะแนนประเมิน!BB35</f>
        <v>#N/A</v>
      </c>
      <c r="I31" s="182" t="e">
        <f>กรอกคะแนนประเมิน!BN35</f>
        <v>#N/A</v>
      </c>
      <c r="J31" s="183" t="e">
        <f t="shared" ref="J31:J32" si="4">MODE(E31:I31)</f>
        <v>#N/A</v>
      </c>
      <c r="K31" s="135" t="e">
        <f t="shared" ref="K31:K32" si="5">IF(J31="","",IF(J31=3,"ดีเยี่ยม",IF(J31=2,"ดี",IF(J31=1,"พอใช้","ปรับปรุง"))))</f>
        <v>#N/A</v>
      </c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</row>
    <row r="32" spans="1:26" ht="15" customHeight="1">
      <c r="A32" s="178"/>
      <c r="B32" s="179">
        <v>27</v>
      </c>
      <c r="C32" s="180">
        <f>IF(กรอกคะแนนประเมิน!B36="","",กรอกคะแนนประเมิน!B36)</f>
        <v>20275</v>
      </c>
      <c r="D32" s="181" t="str">
        <f>IF(กรอกคะแนนประเมิน!C36="","",กรอกคะแนนประเมิน!C36)</f>
        <v>เด็กหญิงปาริตา ถนอมสงวน</v>
      </c>
      <c r="E32" s="182" t="e">
        <f>กรอกคะแนนประเมิน!M36</f>
        <v>#N/A</v>
      </c>
      <c r="F32" s="182" t="e">
        <f>กรอกคะแนนประเมิน!T36</f>
        <v>#N/A</v>
      </c>
      <c r="G32" s="182" t="e">
        <f>กรอกคะแนนประเมิน!AM36</f>
        <v>#N/A</v>
      </c>
      <c r="H32" s="182" t="e">
        <f>กรอกคะแนนประเมิน!BB36</f>
        <v>#N/A</v>
      </c>
      <c r="I32" s="182" t="e">
        <f>กรอกคะแนนประเมิน!BN36</f>
        <v>#N/A</v>
      </c>
      <c r="J32" s="183" t="e">
        <f t="shared" si="4"/>
        <v>#N/A</v>
      </c>
      <c r="K32" s="135" t="e">
        <f t="shared" si="5"/>
        <v>#N/A</v>
      </c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</row>
    <row r="33" spans="1:26" ht="15" customHeight="1">
      <c r="A33" s="178"/>
      <c r="B33" s="179">
        <v>28</v>
      </c>
      <c r="C33" s="180">
        <f>IF(กรอกคะแนนประเมิน!B37="","",กรอกคะแนนประเมิน!B37)</f>
        <v>20276</v>
      </c>
      <c r="D33" s="181" t="str">
        <f>IF(กรอกคะแนนประเมิน!C37="","",กรอกคะแนนประเมิน!C37)</f>
        <v>เด็กหญิงพรนิภา จันคำวงค์</v>
      </c>
      <c r="E33" s="182" t="e">
        <f>กรอกคะแนนประเมิน!M37</f>
        <v>#N/A</v>
      </c>
      <c r="F33" s="182" t="e">
        <f>กรอกคะแนนประเมิน!T37</f>
        <v>#N/A</v>
      </c>
      <c r="G33" s="182" t="e">
        <f>กรอกคะแนนประเมิน!AM37</f>
        <v>#N/A</v>
      </c>
      <c r="H33" s="182" t="e">
        <f>กรอกคะแนนประเมิน!BB37</f>
        <v>#N/A</v>
      </c>
      <c r="I33" s="182" t="e">
        <f>กรอกคะแนนประเมิน!BN37</f>
        <v>#N/A</v>
      </c>
      <c r="J33" s="183" t="e">
        <f t="shared" ref="J33:J37" si="6">MODE(E33:I33)</f>
        <v>#N/A</v>
      </c>
      <c r="K33" s="135" t="e">
        <f t="shared" ref="K33:K37" si="7">IF(J33="","",IF(J33=3,"ดีเยี่ยม",IF(J33=2,"ดี",IF(J33=1,"พอใช้","ปรับปรุง"))))</f>
        <v>#N/A</v>
      </c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</row>
    <row r="34" spans="1:26" ht="15" customHeight="1">
      <c r="A34" s="178"/>
      <c r="B34" s="179">
        <v>29</v>
      </c>
      <c r="C34" s="180">
        <f>IF(กรอกคะแนนประเมิน!B38="","",กรอกคะแนนประเมิน!B38)</f>
        <v>20277</v>
      </c>
      <c r="D34" s="181" t="str">
        <f>IF(กรอกคะแนนประเมิน!C38="","",กรอกคะแนนประเมิน!C38)</f>
        <v>เด็กหญิงพิมพ์ชนก อังคะแสน</v>
      </c>
      <c r="E34" s="182" t="e">
        <f>กรอกคะแนนประเมิน!M38</f>
        <v>#N/A</v>
      </c>
      <c r="F34" s="182" t="e">
        <f>กรอกคะแนนประเมิน!T38</f>
        <v>#N/A</v>
      </c>
      <c r="G34" s="182" t="e">
        <f>กรอกคะแนนประเมิน!AM38</f>
        <v>#N/A</v>
      </c>
      <c r="H34" s="182" t="e">
        <f>กรอกคะแนนประเมิน!BB38</f>
        <v>#N/A</v>
      </c>
      <c r="I34" s="182" t="e">
        <f>กรอกคะแนนประเมิน!BN38</f>
        <v>#N/A</v>
      </c>
      <c r="J34" s="183" t="e">
        <f t="shared" si="6"/>
        <v>#N/A</v>
      </c>
      <c r="K34" s="135" t="e">
        <f t="shared" si="7"/>
        <v>#N/A</v>
      </c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</row>
    <row r="35" spans="1:26" ht="15" customHeight="1">
      <c r="A35" s="178"/>
      <c r="B35" s="179">
        <v>30</v>
      </c>
      <c r="C35" s="180">
        <f>IF(กรอกคะแนนประเมิน!B39="","",กรอกคะแนนประเมิน!B39)</f>
        <v>20278</v>
      </c>
      <c r="D35" s="181" t="str">
        <f>IF(กรอกคะแนนประเมิน!C39="","",กรอกคะแนนประเมิน!C39)</f>
        <v>เด็กหญิงอัญชญาพร ภูพาดแร่</v>
      </c>
      <c r="E35" s="182" t="e">
        <f>กรอกคะแนนประเมิน!M39</f>
        <v>#N/A</v>
      </c>
      <c r="F35" s="182" t="e">
        <f>กรอกคะแนนประเมิน!T39</f>
        <v>#N/A</v>
      </c>
      <c r="G35" s="182" t="e">
        <f>กรอกคะแนนประเมิน!AM39</f>
        <v>#N/A</v>
      </c>
      <c r="H35" s="182" t="e">
        <f>กรอกคะแนนประเมิน!BB39</f>
        <v>#N/A</v>
      </c>
      <c r="I35" s="182" t="e">
        <f>กรอกคะแนนประเมิน!BN39</f>
        <v>#N/A</v>
      </c>
      <c r="J35" s="183" t="e">
        <f t="shared" si="6"/>
        <v>#N/A</v>
      </c>
      <c r="K35" s="135" t="e">
        <f t="shared" si="7"/>
        <v>#N/A</v>
      </c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</row>
    <row r="36" spans="1:26" ht="15" customHeight="1">
      <c r="A36" s="178"/>
      <c r="B36" s="179">
        <v>31</v>
      </c>
      <c r="C36" s="180">
        <f>IF(กรอกคะแนนประเมิน!B40="","",กรอกคะแนนประเมิน!B40)</f>
        <v>20432</v>
      </c>
      <c r="D36" s="181" t="str">
        <f>IF(กรอกคะแนนประเมิน!C40="","",กรอกคะแนนประเมิน!C40)</f>
        <v>เด็กหญิงธิดารัตน์  ไชยสัตย์</v>
      </c>
      <c r="E36" s="182" t="e">
        <f>กรอกคะแนนประเมิน!M40</f>
        <v>#N/A</v>
      </c>
      <c r="F36" s="182" t="e">
        <f>กรอกคะแนนประเมิน!T40</f>
        <v>#N/A</v>
      </c>
      <c r="G36" s="182" t="e">
        <f>กรอกคะแนนประเมิน!AM40</f>
        <v>#N/A</v>
      </c>
      <c r="H36" s="182" t="e">
        <f>กรอกคะแนนประเมิน!BB40</f>
        <v>#N/A</v>
      </c>
      <c r="I36" s="182" t="e">
        <f>กรอกคะแนนประเมิน!BN40</f>
        <v>#N/A</v>
      </c>
      <c r="J36" s="183" t="e">
        <f t="shared" si="6"/>
        <v>#N/A</v>
      </c>
      <c r="K36" s="135" t="e">
        <f t="shared" si="7"/>
        <v>#N/A</v>
      </c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</row>
    <row r="37" spans="1:26" ht="15" customHeight="1">
      <c r="A37" s="178"/>
      <c r="B37" s="179">
        <v>32</v>
      </c>
      <c r="C37" s="180">
        <f>IF(กรอกคะแนนประเมิน!B41="","",กรอกคะแนนประเมิน!B41)</f>
        <v>20491</v>
      </c>
      <c r="D37" s="181" t="str">
        <f>IF(กรอกคะแนนประเมิน!C41="","",กรอกคะแนนประเมิน!C41)</f>
        <v>เด็กหญิงพิยะดา ทึกทา</v>
      </c>
      <c r="E37" s="182" t="e">
        <f>กรอกคะแนนประเมิน!M41</f>
        <v>#N/A</v>
      </c>
      <c r="F37" s="182" t="e">
        <f>กรอกคะแนนประเมิน!T41</f>
        <v>#N/A</v>
      </c>
      <c r="G37" s="182" t="e">
        <f>กรอกคะแนนประเมิน!AM41</f>
        <v>#N/A</v>
      </c>
      <c r="H37" s="182" t="e">
        <f>กรอกคะแนนประเมิน!BB41</f>
        <v>#N/A</v>
      </c>
      <c r="I37" s="182" t="e">
        <f>กรอกคะแนนประเมิน!BN41</f>
        <v>#N/A</v>
      </c>
      <c r="J37" s="183" t="e">
        <f t="shared" si="6"/>
        <v>#N/A</v>
      </c>
      <c r="K37" s="135" t="e">
        <f t="shared" si="7"/>
        <v>#N/A</v>
      </c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</row>
    <row r="38" spans="1:26" ht="15" customHeight="1">
      <c r="A38" s="178"/>
      <c r="B38" s="179">
        <v>33</v>
      </c>
      <c r="C38" s="180">
        <f>IF(กรอกคะแนนประเมิน!B42="","",กรอกคะแนนประเมิน!B42)</f>
        <v>20501</v>
      </c>
      <c r="D38" s="181" t="str">
        <f>IF(กรอกคะแนนประเมิน!C42="","",กรอกคะแนนประเมิน!C42)</f>
        <v>เด็กชายวุฒิกร พรมเทพ</v>
      </c>
      <c r="E38" s="182" t="e">
        <f>กรอกคะแนนประเมิน!M42</f>
        <v>#N/A</v>
      </c>
      <c r="F38" s="182" t="e">
        <f>กรอกคะแนนประเมิน!T42</f>
        <v>#N/A</v>
      </c>
      <c r="G38" s="182" t="e">
        <f>กรอกคะแนนประเมิน!AM42</f>
        <v>#N/A</v>
      </c>
      <c r="H38" s="182" t="e">
        <f>กรอกคะแนนประเมิน!BB42</f>
        <v>#N/A</v>
      </c>
      <c r="I38" s="182" t="e">
        <f>กรอกคะแนนประเมิน!BN42</f>
        <v>#N/A</v>
      </c>
      <c r="J38" s="183" t="e">
        <f t="shared" ref="J38" si="8">MODE(E38:I38)</f>
        <v>#N/A</v>
      </c>
      <c r="K38" s="135" t="e">
        <f t="shared" ref="K38" si="9">IF(J38="","",IF(J38=3,"ดีเยี่ยม",IF(J38=2,"ดี",IF(J38=1,"พอใช้","ปรับปรุง"))))</f>
        <v>#N/A</v>
      </c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</row>
    <row r="39" spans="1:26" ht="15" customHeight="1">
      <c r="A39" s="178"/>
      <c r="B39" s="179">
        <v>34</v>
      </c>
      <c r="C39" s="180" t="str">
        <f>IF(กรอกคะแนนประเมิน!B43="","",กรอกคะแนนประเมิน!B43)</f>
        <v/>
      </c>
      <c r="D39" s="181" t="str">
        <f>IF(กรอกคะแนนประเมิน!C43="","",กรอกคะแนนประเมิน!C43)</f>
        <v/>
      </c>
      <c r="E39" s="182"/>
      <c r="F39" s="182"/>
      <c r="G39" s="182"/>
      <c r="H39" s="182"/>
      <c r="I39" s="182"/>
      <c r="J39" s="183"/>
      <c r="K39" s="135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</row>
    <row r="40" spans="1:26" ht="15" customHeight="1">
      <c r="A40" s="178"/>
      <c r="B40" s="179">
        <v>35</v>
      </c>
      <c r="C40" s="180" t="str">
        <f>IF(กรอกคะแนนประเมิน!B44="","",กรอกคะแนนประเมิน!B44)</f>
        <v/>
      </c>
      <c r="D40" s="181" t="str">
        <f>IF(กรอกคะแนนประเมิน!C44="","",กรอกคะแนนประเมิน!C44)</f>
        <v/>
      </c>
      <c r="E40" s="182"/>
      <c r="F40" s="182"/>
      <c r="G40" s="182"/>
      <c r="H40" s="182"/>
      <c r="I40" s="182"/>
      <c r="J40" s="183"/>
      <c r="K40" s="135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</row>
    <row r="41" spans="1:26" ht="15" customHeight="1">
      <c r="A41" s="178"/>
      <c r="B41" s="179">
        <v>36</v>
      </c>
      <c r="C41" s="180" t="str">
        <f>IF(กรอกคะแนนประเมิน!B45="","",กรอกคะแนนประเมิน!B45)</f>
        <v/>
      </c>
      <c r="D41" s="181" t="str">
        <f>IF(กรอกคะแนนประเมิน!C45="","",กรอกคะแนนประเมิน!C45)</f>
        <v/>
      </c>
      <c r="E41" s="182"/>
      <c r="F41" s="182"/>
      <c r="G41" s="182"/>
      <c r="H41" s="182"/>
      <c r="I41" s="182"/>
      <c r="J41" s="183"/>
      <c r="K41" s="135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</row>
    <row r="42" spans="1:26" ht="15" customHeight="1">
      <c r="A42" s="178"/>
      <c r="B42" s="179">
        <v>37</v>
      </c>
      <c r="C42" s="180" t="str">
        <f>IF(กรอกคะแนนประเมิน!B46="","",กรอกคะแนนประเมิน!B46)</f>
        <v/>
      </c>
      <c r="D42" s="181" t="str">
        <f>IF(กรอกคะแนนประเมิน!C46="","",กรอกคะแนนประเมิน!C46)</f>
        <v/>
      </c>
      <c r="E42" s="182"/>
      <c r="F42" s="182"/>
      <c r="G42" s="182"/>
      <c r="H42" s="182"/>
      <c r="I42" s="182"/>
      <c r="J42" s="183"/>
      <c r="K42" s="135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</row>
    <row r="43" spans="1:26" ht="15" customHeight="1">
      <c r="A43" s="178"/>
      <c r="B43" s="179">
        <v>38</v>
      </c>
      <c r="C43" s="180" t="str">
        <f>IF(กรอกคะแนนประเมิน!B47="","",กรอกคะแนนประเมิน!B47)</f>
        <v/>
      </c>
      <c r="D43" s="181" t="str">
        <f>IF(กรอกคะแนนประเมิน!C47="","",กรอกคะแนนประเมิน!C47)</f>
        <v/>
      </c>
      <c r="E43" s="182"/>
      <c r="F43" s="182"/>
      <c r="G43" s="182"/>
      <c r="H43" s="182"/>
      <c r="I43" s="182"/>
      <c r="J43" s="183"/>
      <c r="K43" s="135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</row>
    <row r="44" spans="1:26" ht="15" customHeight="1">
      <c r="A44" s="178"/>
      <c r="B44" s="179">
        <v>39</v>
      </c>
      <c r="C44" s="180" t="str">
        <f>IF(กรอกคะแนนประเมิน!B48="","",กรอกคะแนนประเมิน!B48)</f>
        <v/>
      </c>
      <c r="D44" s="181" t="str">
        <f>IF(กรอกคะแนนประเมิน!C48="","",กรอกคะแนนประเมิน!C48)</f>
        <v/>
      </c>
      <c r="E44" s="182"/>
      <c r="F44" s="182"/>
      <c r="G44" s="182"/>
      <c r="H44" s="182"/>
      <c r="I44" s="182"/>
      <c r="J44" s="183"/>
      <c r="K44" s="135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</row>
    <row r="45" spans="1:26" ht="15" customHeight="1">
      <c r="A45" s="178"/>
      <c r="B45" s="179">
        <v>40</v>
      </c>
      <c r="C45" s="180" t="str">
        <f>IF(กรอกคะแนนประเมิน!B49="","",กรอกคะแนนประเมิน!B49)</f>
        <v/>
      </c>
      <c r="D45" s="181" t="str">
        <f>IF(กรอกคะแนนประเมิน!C49="","",กรอกคะแนนประเมิน!C49)</f>
        <v/>
      </c>
      <c r="E45" s="182"/>
      <c r="F45" s="182"/>
      <c r="G45" s="182"/>
      <c r="H45" s="182"/>
      <c r="I45" s="182"/>
      <c r="J45" s="183"/>
      <c r="K45" s="135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</row>
    <row r="46" spans="1:26" ht="15" customHeight="1">
      <c r="A46" s="178"/>
      <c r="B46" s="179">
        <v>41</v>
      </c>
      <c r="C46" s="180" t="str">
        <f>IF(กรอกคะแนนประเมิน!B50="","",กรอกคะแนนประเมิน!B50)</f>
        <v/>
      </c>
      <c r="D46" s="181" t="str">
        <f>IF(กรอกคะแนนประเมิน!C50="","",กรอกคะแนนประเมิน!C50)</f>
        <v/>
      </c>
      <c r="E46" s="182"/>
      <c r="F46" s="182"/>
      <c r="G46" s="182"/>
      <c r="H46" s="182"/>
      <c r="I46" s="182"/>
      <c r="J46" s="183"/>
      <c r="K46" s="135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</row>
    <row r="47" spans="1:26" ht="15" customHeight="1">
      <c r="A47" s="178"/>
      <c r="B47" s="179">
        <v>42</v>
      </c>
      <c r="C47" s="180" t="str">
        <f>IF(กรอกคะแนนประเมิน!B51="","",กรอกคะแนนประเมิน!B51)</f>
        <v/>
      </c>
      <c r="D47" s="181" t="str">
        <f>IF(กรอกคะแนนประเมิน!C51="","",กรอกคะแนนประเมิน!C51)</f>
        <v/>
      </c>
      <c r="E47" s="182"/>
      <c r="F47" s="182"/>
      <c r="G47" s="182"/>
      <c r="H47" s="182"/>
      <c r="I47" s="182"/>
      <c r="J47" s="183"/>
      <c r="K47" s="135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</row>
    <row r="48" spans="1:26" ht="15" customHeight="1">
      <c r="A48" s="178"/>
      <c r="B48" s="179">
        <v>43</v>
      </c>
      <c r="C48" s="180" t="str">
        <f>IF(กรอกคะแนนประเมิน!B52="","",กรอกคะแนนประเมิน!B52)</f>
        <v/>
      </c>
      <c r="D48" s="181" t="str">
        <f>IF(กรอกคะแนนประเมิน!C52="","",กรอกคะแนนประเมิน!C52)</f>
        <v/>
      </c>
      <c r="E48" s="182"/>
      <c r="F48" s="182"/>
      <c r="G48" s="182"/>
      <c r="H48" s="182"/>
      <c r="I48" s="182"/>
      <c r="J48" s="183"/>
      <c r="K48" s="135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</row>
    <row r="49" spans="1:26" ht="15" customHeight="1">
      <c r="A49" s="178"/>
      <c r="B49" s="179">
        <v>44</v>
      </c>
      <c r="C49" s="180" t="str">
        <f>IF(กรอกคะแนนประเมิน!B53="","",กรอกคะแนนประเมิน!B53)</f>
        <v/>
      </c>
      <c r="D49" s="181" t="str">
        <f>IF(กรอกคะแนนประเมิน!C53="","",กรอกคะแนนประเมิน!C53)</f>
        <v/>
      </c>
      <c r="E49" s="182"/>
      <c r="F49" s="182"/>
      <c r="G49" s="182"/>
      <c r="H49" s="182"/>
      <c r="I49" s="182"/>
      <c r="J49" s="183"/>
      <c r="K49" s="135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</row>
    <row r="50" spans="1:26" ht="15" customHeight="1">
      <c r="A50" s="178"/>
      <c r="B50" s="179">
        <v>45</v>
      </c>
      <c r="C50" s="180" t="str">
        <f>IF(กรอกคะแนนประเมิน!B54="","",กรอกคะแนนประเมิน!B54)</f>
        <v/>
      </c>
      <c r="D50" s="181" t="str">
        <f>IF(กรอกคะแนนประเมิน!C54="","",กรอกคะแนนประเมิน!C54)</f>
        <v/>
      </c>
      <c r="E50" s="182"/>
      <c r="F50" s="182"/>
      <c r="G50" s="182"/>
      <c r="H50" s="182"/>
      <c r="I50" s="182"/>
      <c r="J50" s="183"/>
      <c r="K50" s="135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</row>
    <row r="51" spans="1:26" ht="20.100000000000001" customHeight="1">
      <c r="B51" s="134"/>
      <c r="C51" s="134"/>
      <c r="D51" s="134"/>
      <c r="E51" s="134"/>
      <c r="F51" s="184" t="s">
        <v>106</v>
      </c>
      <c r="G51" s="134"/>
      <c r="H51" s="134"/>
      <c r="I51" s="134"/>
      <c r="J51" s="134" t="str">
        <f>บันทึกข้อความ!F28</f>
        <v>ครูที่ปรึกษา</v>
      </c>
      <c r="K51" s="185"/>
    </row>
    <row r="52" spans="1:26" ht="20.100000000000001" customHeight="1">
      <c r="B52" s="134"/>
      <c r="C52" s="134"/>
      <c r="D52" s="134"/>
      <c r="E52" s="134"/>
      <c r="F52" s="378" t="str">
        <f>"("&amp;บันทึกข้อความ!Q11&amp;")"</f>
        <v>(ว่าที่ ร.ต.หญิงศิริลักษณ์ ดาวศรี)</v>
      </c>
      <c r="G52" s="378"/>
      <c r="H52" s="378"/>
      <c r="I52" s="378"/>
      <c r="J52" s="378"/>
      <c r="K52" s="134"/>
    </row>
    <row r="53" spans="1:26" ht="20.100000000000001" customHeight="1">
      <c r="B53" s="134"/>
      <c r="C53" s="134"/>
      <c r="D53" s="134"/>
      <c r="E53" s="134"/>
      <c r="F53" s="134" t="s">
        <v>13</v>
      </c>
      <c r="G53" s="134" t="str">
        <f>บันทึกข้อความ!Q12&amp;" "&amp;บันทึกข้อความ!Q6</f>
        <v>ครู โรงเรียนเมืองกาฬสินธุ์</v>
      </c>
      <c r="H53" s="134"/>
      <c r="I53" s="134"/>
      <c r="J53" s="134"/>
      <c r="K53" s="134"/>
    </row>
    <row r="54" spans="1:26" ht="20.25" customHeight="1">
      <c r="B54" s="134"/>
      <c r="C54" s="134"/>
      <c r="D54" s="134"/>
      <c r="E54" s="134"/>
      <c r="F54" s="134"/>
      <c r="G54" s="134"/>
      <c r="H54" s="134"/>
      <c r="I54" s="134"/>
      <c r="J54" s="134"/>
      <c r="K54" s="134"/>
    </row>
    <row r="55" spans="1:26" ht="20.25" customHeight="1">
      <c r="B55" s="134"/>
      <c r="C55" s="134"/>
      <c r="D55" s="134"/>
      <c r="E55" s="134"/>
      <c r="F55" s="134"/>
      <c r="G55" s="134"/>
      <c r="H55" s="134"/>
      <c r="I55" s="134"/>
      <c r="J55" s="134"/>
      <c r="K55" s="134"/>
    </row>
    <row r="56" spans="1:26" ht="20.25" customHeight="1">
      <c r="B56" s="134"/>
      <c r="C56" s="134"/>
      <c r="D56" s="134"/>
      <c r="E56" s="134"/>
      <c r="F56" s="134"/>
      <c r="G56" s="134"/>
      <c r="H56" s="134"/>
      <c r="I56" s="134"/>
      <c r="J56" s="134"/>
      <c r="K56" s="134"/>
    </row>
    <row r="57" spans="1:26" ht="20.25" customHeight="1"/>
    <row r="58" spans="1:26" ht="20.25" customHeight="1"/>
    <row r="59" spans="1:26" ht="20.25" customHeight="1"/>
    <row r="60" spans="1:26" ht="20.25" customHeight="1"/>
    <row r="61" spans="1:26" ht="20.25" customHeight="1"/>
    <row r="62" spans="1:26" ht="20.25" customHeight="1"/>
    <row r="63" spans="1:26" ht="20.25" customHeight="1"/>
    <row r="64" spans="1:26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  <row r="132" ht="20.25" customHeight="1"/>
    <row r="133" ht="20.25" customHeight="1"/>
    <row r="134" ht="20.25" customHeight="1"/>
    <row r="135" ht="20.25" customHeight="1"/>
    <row r="136" ht="20.25" customHeight="1"/>
    <row r="137" ht="20.25" customHeight="1"/>
    <row r="138" ht="20.25" customHeight="1"/>
    <row r="139" ht="20.25" customHeight="1"/>
    <row r="140" ht="20.25" customHeight="1"/>
    <row r="141" ht="20.25" customHeight="1"/>
    <row r="142" ht="20.25" customHeight="1"/>
    <row r="143" ht="20.25" customHeight="1"/>
    <row r="144" ht="20.25" customHeight="1"/>
    <row r="145" ht="20.25" customHeight="1"/>
    <row r="146" ht="20.25" customHeight="1"/>
    <row r="147" ht="20.25" customHeight="1"/>
    <row r="148" ht="20.25" customHeight="1"/>
    <row r="149" ht="20.25" customHeight="1"/>
    <row r="150" ht="20.25" customHeight="1"/>
    <row r="151" ht="20.25" customHeight="1"/>
    <row r="152" ht="20.25" customHeight="1"/>
    <row r="153" ht="20.25" customHeight="1"/>
    <row r="154" ht="20.25" customHeight="1"/>
    <row r="155" ht="20.25" customHeight="1"/>
    <row r="156" ht="20.25" customHeight="1"/>
    <row r="157" ht="20.25" customHeight="1"/>
    <row r="158" ht="20.25" customHeight="1"/>
    <row r="159" ht="20.25" customHeight="1"/>
    <row r="160" ht="20.25" customHeight="1"/>
    <row r="161" ht="20.25" customHeight="1"/>
    <row r="162" ht="20.25" customHeight="1"/>
    <row r="163" ht="20.25" customHeight="1"/>
    <row r="164" ht="20.25" customHeight="1"/>
    <row r="165" ht="20.25" customHeight="1"/>
    <row r="166" ht="20.25" customHeight="1"/>
    <row r="167" ht="20.25" customHeight="1"/>
    <row r="168" ht="20.25" customHeight="1"/>
    <row r="169" ht="20.25" customHeight="1"/>
    <row r="170" ht="20.25" customHeight="1"/>
    <row r="171" ht="20.25" customHeight="1"/>
    <row r="172" ht="20.25" customHeight="1"/>
    <row r="173" ht="20.25" customHeight="1"/>
    <row r="174" ht="20.25" customHeight="1"/>
    <row r="175" ht="20.25" customHeight="1"/>
    <row r="176" ht="20.25" customHeight="1"/>
    <row r="177" ht="20.25" customHeight="1"/>
    <row r="178" ht="20.25" customHeight="1"/>
    <row r="179" ht="20.25" customHeight="1"/>
    <row r="180" ht="20.25" customHeight="1"/>
    <row r="181" ht="20.25" customHeight="1"/>
    <row r="182" ht="20.25" customHeight="1"/>
    <row r="183" ht="20.25" customHeight="1"/>
    <row r="184" ht="20.25" customHeight="1"/>
    <row r="185" ht="20.25" customHeight="1"/>
    <row r="186" ht="20.25" customHeight="1"/>
    <row r="187" ht="20.25" customHeight="1"/>
    <row r="188" ht="20.25" customHeight="1"/>
    <row r="189" ht="20.25" customHeight="1"/>
    <row r="190" ht="20.25" customHeight="1"/>
    <row r="191" ht="20.25" customHeight="1"/>
    <row r="192" ht="20.25" customHeight="1"/>
    <row r="193" ht="20.25" customHeight="1"/>
    <row r="194" ht="20.25" customHeight="1"/>
    <row r="195" ht="20.25" customHeight="1"/>
    <row r="196" ht="20.25" customHeight="1"/>
    <row r="197" ht="20.25" customHeight="1"/>
    <row r="198" ht="20.25" customHeight="1"/>
    <row r="199" ht="20.25" customHeight="1"/>
    <row r="200" ht="20.25" customHeight="1"/>
    <row r="201" ht="20.25" customHeight="1"/>
    <row r="202" ht="20.25" customHeight="1"/>
    <row r="203" ht="20.25" customHeight="1"/>
    <row r="204" ht="20.25" customHeight="1"/>
    <row r="205" ht="20.25" customHeight="1"/>
    <row r="206" ht="20.25" customHeight="1"/>
    <row r="207" ht="20.25" customHeight="1"/>
    <row r="208" ht="20.25" customHeight="1"/>
    <row r="209" ht="20.25" customHeight="1"/>
    <row r="210" ht="20.25" customHeight="1"/>
    <row r="211" ht="20.25" customHeight="1"/>
    <row r="212" ht="20.25" customHeight="1"/>
    <row r="213" ht="20.25" customHeight="1"/>
    <row r="214" ht="20.25" customHeight="1"/>
    <row r="215" ht="20.25" customHeight="1"/>
    <row r="216" ht="20.25" customHeight="1"/>
    <row r="217" ht="20.25" customHeight="1"/>
    <row r="218" ht="20.25" customHeight="1"/>
    <row r="219" ht="20.25" customHeight="1"/>
    <row r="220" ht="20.25" customHeight="1"/>
    <row r="221" ht="20.25" customHeight="1"/>
    <row r="222" ht="20.25" customHeight="1"/>
    <row r="223" ht="20.25" customHeight="1"/>
    <row r="224" ht="20.25" customHeight="1"/>
    <row r="225" ht="20.25" customHeight="1"/>
    <row r="226" ht="20.25" customHeight="1"/>
    <row r="227" ht="20.25" customHeight="1"/>
    <row r="228" ht="20.25" customHeight="1"/>
    <row r="229" ht="20.25" customHeight="1"/>
    <row r="230" ht="20.25" customHeight="1"/>
    <row r="231" ht="20.25" customHeight="1"/>
    <row r="232" ht="20.25" customHeight="1"/>
    <row r="233" ht="20.25" customHeight="1"/>
    <row r="234" ht="20.25" customHeight="1"/>
    <row r="235" ht="20.25" customHeight="1"/>
    <row r="236" ht="20.25" customHeight="1"/>
    <row r="237" ht="20.25" customHeight="1"/>
    <row r="238" ht="20.25" customHeight="1"/>
    <row r="239" ht="20.25" customHeight="1"/>
    <row r="240" ht="20.25" customHeight="1"/>
    <row r="241" ht="20.25" customHeight="1"/>
    <row r="242" ht="20.25" customHeight="1"/>
    <row r="243" ht="20.25" customHeight="1"/>
    <row r="244" ht="20.25" customHeight="1"/>
    <row r="245" ht="20.25" customHeight="1"/>
    <row r="246" ht="20.25" customHeight="1"/>
    <row r="247" ht="20.25" customHeight="1"/>
    <row r="248" ht="20.25" customHeight="1"/>
    <row r="249" ht="20.25" customHeight="1"/>
    <row r="250" ht="20.25" customHeight="1"/>
    <row r="251" ht="20.25" customHeight="1"/>
    <row r="252" ht="20.25" customHeight="1"/>
    <row r="253" ht="20.25" customHeight="1"/>
    <row r="254" ht="20.25" customHeight="1"/>
    <row r="255" ht="20.25" customHeight="1"/>
    <row r="256" ht="20.25" customHeight="1"/>
    <row r="257" ht="20.25" customHeight="1"/>
    <row r="258" ht="20.25" customHeight="1"/>
    <row r="259" ht="20.25" customHeight="1"/>
    <row r="260" ht="20.25" customHeight="1"/>
    <row r="261" ht="20.25" customHeight="1"/>
    <row r="262" ht="20.25" customHeight="1"/>
    <row r="263" ht="20.25" customHeight="1"/>
    <row r="264" ht="20.25" customHeight="1"/>
    <row r="265" ht="20.25" customHeight="1"/>
    <row r="266" ht="20.25" customHeight="1"/>
    <row r="267" ht="20.25" customHeight="1"/>
    <row r="268" ht="20.25" customHeight="1"/>
    <row r="269" ht="20.25" customHeight="1"/>
    <row r="270" ht="20.25" customHeight="1"/>
    <row r="271" ht="20.25" customHeight="1"/>
    <row r="272" ht="20.25" customHeight="1"/>
    <row r="273" ht="20.25" customHeight="1"/>
    <row r="274" ht="20.25" customHeight="1"/>
    <row r="275" ht="20.25" customHeight="1"/>
    <row r="276" ht="20.25" customHeight="1"/>
    <row r="277" ht="20.25" customHeight="1"/>
    <row r="278" ht="20.25" customHeight="1"/>
    <row r="279" ht="20.25" customHeight="1"/>
    <row r="280" ht="20.25" customHeight="1"/>
    <row r="281" ht="20.25" customHeight="1"/>
    <row r="282" ht="20.25" customHeight="1"/>
    <row r="283" ht="20.25" customHeight="1"/>
    <row r="284" ht="20.25" customHeight="1"/>
    <row r="285" ht="20.25" customHeight="1"/>
    <row r="286" ht="20.25" customHeight="1"/>
    <row r="287" ht="20.25" customHeight="1"/>
    <row r="288" ht="20.25" customHeight="1"/>
    <row r="289" ht="20.25" customHeight="1"/>
    <row r="290" ht="20.25" customHeight="1"/>
    <row r="291" ht="20.25" customHeight="1"/>
    <row r="292" ht="20.25" customHeight="1"/>
    <row r="293" ht="20.25" customHeight="1"/>
    <row r="294" ht="20.25" customHeight="1"/>
    <row r="295" ht="20.25" customHeight="1"/>
    <row r="296" ht="20.25" customHeight="1"/>
    <row r="297" ht="20.25" customHeight="1"/>
    <row r="298" ht="20.25" customHeight="1"/>
    <row r="299" ht="20.25" customHeight="1"/>
    <row r="300" ht="20.25" customHeight="1"/>
    <row r="301" ht="20.25" customHeight="1"/>
    <row r="302" ht="20.25" customHeight="1"/>
    <row r="303" ht="20.25" customHeight="1"/>
    <row r="304" ht="20.25" customHeight="1"/>
    <row r="305" ht="20.25" customHeight="1"/>
    <row r="306" ht="20.25" customHeight="1"/>
    <row r="307" ht="20.25" customHeight="1"/>
    <row r="308" ht="20.25" customHeight="1"/>
    <row r="309" ht="20.25" customHeight="1"/>
    <row r="310" ht="20.25" customHeight="1"/>
    <row r="311" ht="20.25" customHeight="1"/>
    <row r="312" ht="20.25" customHeight="1"/>
    <row r="313" ht="20.25" customHeight="1"/>
    <row r="314" ht="20.25" customHeight="1"/>
    <row r="315" ht="20.25" customHeight="1"/>
    <row r="316" ht="20.25" customHeight="1"/>
    <row r="317" ht="20.25" customHeight="1"/>
    <row r="318" ht="20.25" customHeight="1"/>
    <row r="319" ht="20.25" customHeight="1"/>
    <row r="320" ht="20.25" customHeight="1"/>
    <row r="321" ht="20.25" customHeight="1"/>
    <row r="322" ht="20.25" customHeight="1"/>
    <row r="323" ht="20.25" customHeight="1"/>
    <row r="324" ht="20.25" customHeight="1"/>
    <row r="325" ht="20.25" customHeight="1"/>
    <row r="326" ht="20.25" customHeight="1"/>
    <row r="327" ht="20.25" customHeight="1"/>
    <row r="328" ht="20.25" customHeight="1"/>
    <row r="329" ht="20.25" customHeight="1"/>
    <row r="330" ht="20.25" customHeight="1"/>
    <row r="331" ht="20.25" customHeight="1"/>
    <row r="332" ht="20.25" customHeight="1"/>
    <row r="333" ht="20.25" customHeight="1"/>
    <row r="334" ht="20.25" customHeight="1"/>
    <row r="335" ht="20.25" customHeight="1"/>
    <row r="336" ht="20.25" customHeight="1"/>
    <row r="337" ht="20.25" customHeight="1"/>
    <row r="338" ht="20.25" customHeight="1"/>
    <row r="339" ht="20.25" customHeight="1"/>
    <row r="340" ht="20.25" customHeight="1"/>
    <row r="341" ht="20.25" customHeight="1"/>
    <row r="342" ht="20.25" customHeight="1"/>
    <row r="343" ht="20.25" customHeight="1"/>
    <row r="344" ht="20.25" customHeight="1"/>
    <row r="345" ht="20.25" customHeight="1"/>
    <row r="346" ht="20.25" customHeight="1"/>
    <row r="347" ht="20.25" customHeight="1"/>
    <row r="348" ht="20.25" customHeight="1"/>
    <row r="349" ht="20.25" customHeight="1"/>
    <row r="350" ht="20.25" customHeight="1"/>
    <row r="351" ht="20.25" customHeight="1"/>
    <row r="352" ht="20.25" customHeight="1"/>
    <row r="353" ht="20.25" customHeight="1"/>
    <row r="354" ht="20.25" customHeight="1"/>
    <row r="355" ht="20.25" customHeight="1"/>
    <row r="356" ht="20.25" customHeight="1"/>
    <row r="357" ht="20.25" customHeight="1"/>
    <row r="358" ht="20.25" customHeight="1"/>
    <row r="359" ht="20.25" customHeight="1"/>
    <row r="360" ht="20.25" customHeight="1"/>
    <row r="361" ht="20.25" customHeight="1"/>
    <row r="362" ht="20.25" customHeight="1"/>
    <row r="363" ht="20.25" customHeight="1"/>
    <row r="364" ht="20.25" customHeight="1"/>
    <row r="365" ht="20.25" customHeight="1"/>
    <row r="366" ht="20.25" customHeight="1"/>
    <row r="367" ht="20.25" customHeight="1"/>
    <row r="368" ht="20.25" customHeight="1"/>
    <row r="369" ht="20.25" customHeight="1"/>
    <row r="370" ht="20.25" customHeight="1"/>
    <row r="371" ht="20.25" customHeight="1"/>
    <row r="372" ht="20.25" customHeight="1"/>
    <row r="373" ht="20.25" customHeight="1"/>
    <row r="374" ht="20.25" customHeight="1"/>
    <row r="375" ht="20.25" customHeight="1"/>
    <row r="376" ht="20.25" customHeight="1"/>
    <row r="377" ht="20.25" customHeight="1"/>
    <row r="378" ht="20.25" customHeight="1"/>
    <row r="379" ht="20.25" customHeight="1"/>
    <row r="380" ht="20.25" customHeight="1"/>
    <row r="381" ht="20.25" customHeight="1"/>
    <row r="382" ht="20.25" customHeight="1"/>
    <row r="383" ht="20.25" customHeight="1"/>
    <row r="384" ht="20.25" customHeight="1"/>
    <row r="385" ht="20.25" customHeight="1"/>
    <row r="386" ht="20.25" customHeight="1"/>
    <row r="387" ht="20.25" customHeight="1"/>
    <row r="388" ht="20.25" customHeight="1"/>
    <row r="389" ht="20.25" customHeight="1"/>
    <row r="390" ht="20.25" customHeight="1"/>
    <row r="391" ht="20.25" customHeight="1"/>
    <row r="392" ht="20.25" customHeight="1"/>
    <row r="393" ht="20.25" customHeight="1"/>
    <row r="394" ht="20.25" customHeight="1"/>
    <row r="395" ht="20.25" customHeight="1"/>
    <row r="396" ht="20.25" customHeight="1"/>
    <row r="397" ht="20.25" customHeight="1"/>
    <row r="398" ht="20.25" customHeight="1"/>
    <row r="399" ht="20.25" customHeight="1"/>
    <row r="400" ht="20.25" customHeight="1"/>
    <row r="401" ht="20.25" customHeight="1"/>
    <row r="402" ht="20.25" customHeight="1"/>
    <row r="403" ht="20.25" customHeight="1"/>
    <row r="404" ht="20.25" customHeight="1"/>
    <row r="405" ht="20.25" customHeight="1"/>
    <row r="406" ht="20.25" customHeight="1"/>
    <row r="407" ht="20.25" customHeight="1"/>
    <row r="408" ht="20.25" customHeight="1"/>
    <row r="409" ht="20.25" customHeight="1"/>
    <row r="410" ht="20.25" customHeight="1"/>
    <row r="411" ht="20.25" customHeight="1"/>
    <row r="412" ht="20.25" customHeight="1"/>
    <row r="413" ht="20.25" customHeight="1"/>
    <row r="414" ht="20.25" customHeight="1"/>
    <row r="415" ht="20.25" customHeight="1"/>
    <row r="416" ht="20.25" customHeight="1"/>
    <row r="417" ht="20.25" customHeight="1"/>
    <row r="418" ht="20.25" customHeight="1"/>
    <row r="419" ht="20.25" customHeight="1"/>
    <row r="420" ht="20.25" customHeight="1"/>
    <row r="421" ht="20.25" customHeight="1"/>
    <row r="422" ht="20.25" customHeight="1"/>
    <row r="423" ht="20.25" customHeight="1"/>
    <row r="424" ht="20.25" customHeight="1"/>
    <row r="425" ht="20.25" customHeight="1"/>
    <row r="426" ht="20.25" customHeight="1"/>
    <row r="427" ht="20.25" customHeight="1"/>
    <row r="428" ht="20.25" customHeight="1"/>
    <row r="429" ht="20.25" customHeight="1"/>
    <row r="430" ht="20.25" customHeight="1"/>
    <row r="431" ht="20.25" customHeight="1"/>
    <row r="432" ht="20.25" customHeight="1"/>
    <row r="433" ht="20.25" customHeight="1"/>
    <row r="434" ht="20.25" customHeight="1"/>
    <row r="435" ht="20.25" customHeight="1"/>
    <row r="436" ht="20.25" customHeight="1"/>
    <row r="437" ht="20.25" customHeight="1"/>
    <row r="438" ht="20.25" customHeight="1"/>
    <row r="439" ht="20.25" customHeight="1"/>
    <row r="440" ht="20.25" customHeight="1"/>
    <row r="441" ht="20.25" customHeight="1"/>
    <row r="442" ht="20.25" customHeight="1"/>
    <row r="443" ht="20.25" customHeight="1"/>
    <row r="444" ht="20.25" customHeight="1"/>
    <row r="445" ht="20.25" customHeight="1"/>
    <row r="446" ht="20.25" customHeight="1"/>
    <row r="447" ht="20.25" customHeight="1"/>
    <row r="448" ht="20.25" customHeight="1"/>
    <row r="449" ht="20.25" customHeight="1"/>
    <row r="450" ht="20.25" customHeight="1"/>
    <row r="451" ht="20.25" customHeight="1"/>
    <row r="452" ht="20.25" customHeight="1"/>
    <row r="453" ht="20.25" customHeight="1"/>
    <row r="454" ht="20.25" customHeight="1"/>
    <row r="455" ht="20.25" customHeight="1"/>
    <row r="456" ht="20.25" customHeight="1"/>
    <row r="457" ht="20.25" customHeight="1"/>
    <row r="458" ht="20.25" customHeight="1"/>
    <row r="459" ht="20.25" customHeight="1"/>
    <row r="460" ht="20.25" customHeight="1"/>
    <row r="461" ht="20.25" customHeight="1"/>
    <row r="462" ht="20.25" customHeight="1"/>
    <row r="463" ht="20.25" customHeight="1"/>
    <row r="464" ht="20.25" customHeight="1"/>
    <row r="465" ht="20.25" customHeight="1"/>
    <row r="466" ht="20.25" customHeight="1"/>
    <row r="467" ht="20.25" customHeight="1"/>
    <row r="468" ht="20.25" customHeight="1"/>
    <row r="469" ht="20.25" customHeight="1"/>
    <row r="470" ht="20.25" customHeight="1"/>
    <row r="471" ht="20.25" customHeight="1"/>
    <row r="472" ht="20.25" customHeight="1"/>
    <row r="473" ht="20.25" customHeight="1"/>
    <row r="474" ht="20.25" customHeight="1"/>
    <row r="475" ht="20.25" customHeight="1"/>
    <row r="476" ht="20.25" customHeight="1"/>
    <row r="477" ht="20.25" customHeight="1"/>
    <row r="478" ht="20.25" customHeight="1"/>
    <row r="479" ht="20.25" customHeight="1"/>
    <row r="480" ht="20.25" customHeight="1"/>
    <row r="481" ht="20.25" customHeight="1"/>
    <row r="482" ht="20.25" customHeight="1"/>
    <row r="483" ht="20.25" customHeight="1"/>
    <row r="484" ht="20.25" customHeight="1"/>
    <row r="485" ht="20.25" customHeight="1"/>
    <row r="486" ht="20.25" customHeight="1"/>
    <row r="487" ht="20.25" customHeight="1"/>
    <row r="488" ht="20.25" customHeight="1"/>
    <row r="489" ht="20.25" customHeight="1"/>
    <row r="490" ht="20.25" customHeight="1"/>
    <row r="491" ht="20.25" customHeight="1"/>
    <row r="492" ht="20.25" customHeight="1"/>
    <row r="493" ht="20.25" customHeight="1"/>
    <row r="494" ht="20.25" customHeight="1"/>
    <row r="495" ht="20.25" customHeight="1"/>
    <row r="496" ht="20.25" customHeight="1"/>
    <row r="497" ht="20.25" customHeight="1"/>
    <row r="498" ht="20.25" customHeight="1"/>
    <row r="499" ht="20.25" customHeight="1"/>
    <row r="500" ht="20.25" customHeight="1"/>
    <row r="501" ht="20.25" customHeight="1"/>
    <row r="502" ht="20.25" customHeight="1"/>
    <row r="503" ht="20.25" customHeight="1"/>
    <row r="504" ht="20.25" customHeight="1"/>
    <row r="505" ht="20.25" customHeight="1"/>
    <row r="506" ht="20.25" customHeight="1"/>
    <row r="507" ht="20.25" customHeight="1"/>
    <row r="508" ht="20.25" customHeight="1"/>
    <row r="509" ht="20.25" customHeight="1"/>
    <row r="510" ht="20.25" customHeight="1"/>
    <row r="511" ht="20.25" customHeight="1"/>
    <row r="512" ht="20.25" customHeight="1"/>
    <row r="513" ht="20.25" customHeight="1"/>
    <row r="514" ht="20.25" customHeight="1"/>
    <row r="515" ht="20.25" customHeight="1"/>
    <row r="516" ht="20.25" customHeight="1"/>
    <row r="517" ht="20.25" customHeight="1"/>
    <row r="518" ht="20.25" customHeight="1"/>
    <row r="519" ht="20.25" customHeight="1"/>
    <row r="520" ht="20.25" customHeight="1"/>
    <row r="521" ht="20.25" customHeight="1"/>
    <row r="522" ht="20.25" customHeight="1"/>
    <row r="523" ht="20.25" customHeight="1"/>
    <row r="524" ht="20.25" customHeight="1"/>
    <row r="525" ht="20.25" customHeight="1"/>
    <row r="526" ht="20.25" customHeight="1"/>
    <row r="527" ht="20.25" customHeight="1"/>
    <row r="528" ht="20.25" customHeight="1"/>
    <row r="529" ht="20.25" customHeight="1"/>
    <row r="530" ht="20.25" customHeight="1"/>
    <row r="531" ht="20.25" customHeight="1"/>
    <row r="532" ht="20.25" customHeight="1"/>
    <row r="533" ht="20.25" customHeight="1"/>
    <row r="534" ht="20.25" customHeight="1"/>
    <row r="535" ht="20.25" customHeight="1"/>
    <row r="536" ht="20.25" customHeight="1"/>
    <row r="537" ht="20.25" customHeight="1"/>
    <row r="538" ht="20.25" customHeight="1"/>
    <row r="539" ht="20.25" customHeight="1"/>
    <row r="540" ht="20.25" customHeight="1"/>
    <row r="541" ht="20.25" customHeight="1"/>
    <row r="542" ht="20.25" customHeight="1"/>
    <row r="543" ht="20.25" customHeight="1"/>
    <row r="544" ht="20.25" customHeight="1"/>
    <row r="545" ht="20.25" customHeight="1"/>
    <row r="546" ht="20.25" customHeight="1"/>
    <row r="547" ht="20.25" customHeight="1"/>
    <row r="548" ht="20.25" customHeight="1"/>
    <row r="549" ht="20.25" customHeight="1"/>
    <row r="550" ht="20.25" customHeight="1"/>
    <row r="551" ht="20.25" customHeight="1"/>
    <row r="552" ht="20.25" customHeight="1"/>
    <row r="553" ht="20.25" customHeight="1"/>
    <row r="554" ht="20.25" customHeight="1"/>
    <row r="555" ht="20.25" customHeight="1"/>
    <row r="556" ht="20.25" customHeight="1"/>
    <row r="557" ht="20.25" customHeight="1"/>
    <row r="558" ht="20.25" customHeight="1"/>
    <row r="559" ht="20.25" customHeight="1"/>
    <row r="560" ht="20.25" customHeight="1"/>
    <row r="561" ht="20.25" customHeight="1"/>
    <row r="562" ht="20.25" customHeight="1"/>
    <row r="563" ht="20.25" customHeight="1"/>
    <row r="564" ht="20.25" customHeight="1"/>
    <row r="565" ht="20.25" customHeight="1"/>
    <row r="566" ht="20.25" customHeight="1"/>
    <row r="567" ht="20.25" customHeight="1"/>
    <row r="568" ht="20.25" customHeight="1"/>
    <row r="569" ht="20.25" customHeight="1"/>
    <row r="570" ht="20.25" customHeight="1"/>
    <row r="571" ht="20.25" customHeight="1"/>
    <row r="572" ht="20.25" customHeight="1"/>
    <row r="573" ht="20.25" customHeight="1"/>
    <row r="574" ht="20.25" customHeight="1"/>
    <row r="575" ht="20.25" customHeight="1"/>
    <row r="576" ht="20.25" customHeight="1"/>
    <row r="577" ht="20.25" customHeight="1"/>
    <row r="578" ht="20.25" customHeight="1"/>
    <row r="579" ht="20.25" customHeight="1"/>
    <row r="580" ht="20.25" customHeight="1"/>
    <row r="581" ht="20.25" customHeight="1"/>
    <row r="582" ht="20.25" customHeight="1"/>
    <row r="583" ht="20.25" customHeight="1"/>
    <row r="584" ht="20.25" customHeight="1"/>
    <row r="585" ht="20.25" customHeight="1"/>
    <row r="586" ht="20.25" customHeight="1"/>
    <row r="587" ht="20.25" customHeight="1"/>
    <row r="588" ht="20.25" customHeight="1"/>
    <row r="589" ht="20.25" customHeight="1"/>
    <row r="590" ht="20.25" customHeight="1"/>
    <row r="591" ht="20.25" customHeight="1"/>
    <row r="592" ht="20.25" customHeight="1"/>
    <row r="593" ht="20.25" customHeight="1"/>
    <row r="594" ht="20.25" customHeight="1"/>
    <row r="595" ht="20.25" customHeight="1"/>
    <row r="596" ht="20.25" customHeight="1"/>
    <row r="597" ht="20.25" customHeight="1"/>
    <row r="598" ht="20.25" customHeight="1"/>
    <row r="599" ht="20.25" customHeight="1"/>
    <row r="600" ht="20.25" customHeight="1"/>
    <row r="601" ht="20.25" customHeight="1"/>
    <row r="602" ht="20.25" customHeight="1"/>
    <row r="603" ht="20.25" customHeight="1"/>
    <row r="604" ht="20.25" customHeight="1"/>
    <row r="605" ht="20.25" customHeight="1"/>
    <row r="606" ht="20.25" customHeight="1"/>
    <row r="607" ht="20.25" customHeight="1"/>
    <row r="608" ht="20.25" customHeight="1"/>
    <row r="609" ht="20.25" customHeight="1"/>
    <row r="610" ht="20.25" customHeight="1"/>
    <row r="611" ht="20.25" customHeight="1"/>
    <row r="612" ht="20.25" customHeight="1"/>
    <row r="613" ht="20.25" customHeight="1"/>
    <row r="614" ht="20.25" customHeight="1"/>
    <row r="615" ht="20.25" customHeight="1"/>
    <row r="616" ht="20.25" customHeight="1"/>
    <row r="617" ht="20.25" customHeight="1"/>
    <row r="618" ht="20.25" customHeight="1"/>
    <row r="619" ht="20.25" customHeight="1"/>
    <row r="620" ht="20.25" customHeight="1"/>
    <row r="621" ht="20.25" customHeight="1"/>
    <row r="622" ht="20.25" customHeight="1"/>
    <row r="623" ht="20.25" customHeight="1"/>
    <row r="624" ht="20.25" customHeight="1"/>
    <row r="625" ht="20.25" customHeight="1"/>
    <row r="626" ht="20.25" customHeight="1"/>
    <row r="627" ht="20.25" customHeight="1"/>
    <row r="628" ht="20.25" customHeight="1"/>
    <row r="629" ht="20.25" customHeight="1"/>
    <row r="630" ht="20.25" customHeight="1"/>
    <row r="631" ht="20.25" customHeight="1"/>
    <row r="632" ht="20.25" customHeight="1"/>
    <row r="633" ht="20.25" customHeight="1"/>
    <row r="634" ht="20.25" customHeight="1"/>
    <row r="635" ht="20.25" customHeight="1"/>
    <row r="636" ht="20.25" customHeight="1"/>
    <row r="637" ht="20.25" customHeight="1"/>
    <row r="638" ht="20.25" customHeight="1"/>
    <row r="639" ht="20.25" customHeight="1"/>
    <row r="640" ht="20.25" customHeight="1"/>
    <row r="641" ht="20.25" customHeight="1"/>
    <row r="642" ht="20.25" customHeight="1"/>
    <row r="643" ht="20.25" customHeight="1"/>
    <row r="644" ht="20.25" customHeight="1"/>
    <row r="645" ht="20.25" customHeight="1"/>
    <row r="646" ht="20.25" customHeight="1"/>
    <row r="647" ht="20.25" customHeight="1"/>
    <row r="648" ht="20.25" customHeight="1"/>
    <row r="649" ht="20.25" customHeight="1"/>
    <row r="650" ht="20.25" customHeight="1"/>
    <row r="651" ht="20.25" customHeight="1"/>
    <row r="652" ht="20.25" customHeight="1"/>
    <row r="653" ht="20.25" customHeight="1"/>
    <row r="654" ht="20.25" customHeight="1"/>
    <row r="655" ht="20.25" customHeight="1"/>
    <row r="656" ht="20.25" customHeight="1"/>
    <row r="657" ht="20.25" customHeight="1"/>
    <row r="658" ht="20.25" customHeight="1"/>
    <row r="659" ht="20.25" customHeight="1"/>
    <row r="660" ht="20.25" customHeight="1"/>
    <row r="661" ht="20.25" customHeight="1"/>
    <row r="662" ht="20.25" customHeight="1"/>
    <row r="663" ht="20.25" customHeight="1"/>
    <row r="664" ht="20.25" customHeight="1"/>
    <row r="665" ht="20.25" customHeight="1"/>
    <row r="666" ht="20.25" customHeight="1"/>
    <row r="667" ht="20.25" customHeight="1"/>
    <row r="668" ht="20.25" customHeight="1"/>
    <row r="669" ht="20.25" customHeight="1"/>
    <row r="670" ht="20.25" customHeight="1"/>
    <row r="671" ht="20.25" customHeight="1"/>
    <row r="672" ht="20.25" customHeight="1"/>
    <row r="673" ht="20.25" customHeight="1"/>
    <row r="674" ht="20.25" customHeight="1"/>
    <row r="675" ht="20.25" customHeight="1"/>
    <row r="676" ht="20.25" customHeight="1"/>
    <row r="677" ht="20.25" customHeight="1"/>
    <row r="678" ht="20.25" customHeight="1"/>
    <row r="679" ht="20.25" customHeight="1"/>
    <row r="680" ht="20.25" customHeight="1"/>
    <row r="681" ht="20.25" customHeight="1"/>
    <row r="682" ht="20.25" customHeight="1"/>
    <row r="683" ht="20.25" customHeight="1"/>
    <row r="684" ht="20.25" customHeight="1"/>
    <row r="685" ht="20.25" customHeight="1"/>
    <row r="686" ht="20.25" customHeight="1"/>
    <row r="687" ht="20.25" customHeight="1"/>
    <row r="688" ht="20.25" customHeight="1"/>
    <row r="689" ht="20.25" customHeight="1"/>
    <row r="690" ht="20.25" customHeight="1"/>
    <row r="691" ht="20.25" customHeight="1"/>
    <row r="692" ht="20.25" customHeight="1"/>
    <row r="693" ht="20.25" customHeight="1"/>
    <row r="694" ht="20.25" customHeight="1"/>
    <row r="695" ht="20.25" customHeight="1"/>
    <row r="696" ht="20.25" customHeight="1"/>
    <row r="697" ht="20.25" customHeight="1"/>
    <row r="698" ht="20.25" customHeight="1"/>
    <row r="699" ht="20.25" customHeight="1"/>
    <row r="700" ht="20.25" customHeight="1"/>
    <row r="701" ht="20.25" customHeight="1"/>
    <row r="702" ht="20.25" customHeight="1"/>
    <row r="703" ht="20.25" customHeight="1"/>
    <row r="704" ht="20.25" customHeight="1"/>
    <row r="705" ht="20.25" customHeight="1"/>
    <row r="706" ht="20.25" customHeight="1"/>
    <row r="707" ht="20.25" customHeight="1"/>
    <row r="708" ht="20.25" customHeight="1"/>
    <row r="709" ht="20.25" customHeight="1"/>
    <row r="710" ht="20.25" customHeight="1"/>
    <row r="711" ht="20.25" customHeight="1"/>
    <row r="712" ht="20.25" customHeight="1"/>
    <row r="713" ht="20.25" customHeight="1"/>
    <row r="714" ht="20.25" customHeight="1"/>
    <row r="715" ht="20.25" customHeight="1"/>
    <row r="716" ht="20.25" customHeight="1"/>
    <row r="717" ht="20.25" customHeight="1"/>
    <row r="718" ht="20.25" customHeight="1"/>
    <row r="719" ht="20.25" customHeight="1"/>
    <row r="720" ht="20.25" customHeight="1"/>
    <row r="721" ht="20.25" customHeight="1"/>
    <row r="722" ht="20.25" customHeight="1"/>
    <row r="723" ht="20.25" customHeight="1"/>
    <row r="724" ht="20.25" customHeight="1"/>
    <row r="725" ht="20.25" customHeight="1"/>
    <row r="726" ht="20.25" customHeight="1"/>
    <row r="727" ht="20.25" customHeight="1"/>
    <row r="728" ht="20.25" customHeight="1"/>
    <row r="729" ht="20.25" customHeight="1"/>
    <row r="730" ht="20.25" customHeight="1"/>
    <row r="731" ht="20.25" customHeight="1"/>
    <row r="732" ht="20.25" customHeight="1"/>
    <row r="733" ht="20.25" customHeight="1"/>
    <row r="734" ht="20.25" customHeight="1"/>
    <row r="735" ht="20.25" customHeight="1"/>
    <row r="736" ht="20.25" customHeight="1"/>
    <row r="737" ht="20.25" customHeight="1"/>
    <row r="738" ht="20.25" customHeight="1"/>
    <row r="739" ht="20.25" customHeight="1"/>
    <row r="740" ht="20.25" customHeight="1"/>
    <row r="741" ht="20.25" customHeight="1"/>
    <row r="742" ht="20.25" customHeight="1"/>
    <row r="743" ht="20.25" customHeight="1"/>
    <row r="744" ht="20.25" customHeight="1"/>
    <row r="745" ht="20.25" customHeight="1"/>
    <row r="746" ht="20.25" customHeight="1"/>
    <row r="747" ht="20.25" customHeight="1"/>
    <row r="748" ht="20.25" customHeight="1"/>
    <row r="749" ht="20.25" customHeight="1"/>
    <row r="750" ht="20.25" customHeight="1"/>
    <row r="751" ht="20.25" customHeight="1"/>
    <row r="752" ht="20.25" customHeight="1"/>
    <row r="753" ht="20.25" customHeight="1"/>
    <row r="754" ht="20.25" customHeight="1"/>
    <row r="755" ht="20.25" customHeight="1"/>
    <row r="756" ht="20.25" customHeight="1"/>
    <row r="757" ht="20.25" customHeight="1"/>
    <row r="758" ht="20.25" customHeight="1"/>
    <row r="759" ht="20.25" customHeight="1"/>
    <row r="760" ht="20.25" customHeight="1"/>
    <row r="761" ht="20.25" customHeight="1"/>
    <row r="762" ht="20.25" customHeight="1"/>
    <row r="763" ht="20.25" customHeight="1"/>
    <row r="764" ht="20.25" customHeight="1"/>
    <row r="765" ht="20.25" customHeight="1"/>
    <row r="766" ht="20.25" customHeight="1"/>
    <row r="767" ht="20.25" customHeight="1"/>
    <row r="768" ht="20.25" customHeight="1"/>
    <row r="769" ht="20.25" customHeight="1"/>
    <row r="770" ht="20.25" customHeight="1"/>
    <row r="771" ht="20.25" customHeight="1"/>
    <row r="772" ht="20.25" customHeight="1"/>
    <row r="773" ht="20.25" customHeight="1"/>
    <row r="774" ht="20.25" customHeight="1"/>
    <row r="775" ht="20.25" customHeight="1"/>
    <row r="776" ht="20.25" customHeight="1"/>
    <row r="777" ht="20.25" customHeight="1"/>
    <row r="778" ht="20.25" customHeight="1"/>
    <row r="779" ht="20.25" customHeight="1"/>
    <row r="780" ht="20.25" customHeight="1"/>
    <row r="781" ht="20.25" customHeight="1"/>
    <row r="782" ht="20.25" customHeight="1"/>
    <row r="783" ht="20.25" customHeight="1"/>
    <row r="784" ht="20.25" customHeight="1"/>
    <row r="785" ht="20.25" customHeight="1"/>
    <row r="786" ht="20.25" customHeight="1"/>
    <row r="787" ht="20.25" customHeight="1"/>
    <row r="788" ht="20.25" customHeight="1"/>
    <row r="789" ht="20.25" customHeight="1"/>
    <row r="790" ht="20.25" customHeight="1"/>
    <row r="791" ht="20.25" customHeight="1"/>
    <row r="792" ht="20.25" customHeight="1"/>
    <row r="793" ht="20.25" customHeight="1"/>
    <row r="794" ht="20.25" customHeight="1"/>
    <row r="795" ht="20.25" customHeight="1"/>
    <row r="796" ht="20.25" customHeight="1"/>
    <row r="797" ht="20.25" customHeight="1"/>
    <row r="798" ht="20.25" customHeight="1"/>
    <row r="799" ht="20.25" customHeight="1"/>
    <row r="800" ht="20.25" customHeight="1"/>
    <row r="801" ht="20.25" customHeight="1"/>
    <row r="802" ht="20.25" customHeight="1"/>
    <row r="803" ht="20.25" customHeight="1"/>
    <row r="804" ht="20.25" customHeight="1"/>
    <row r="805" ht="20.25" customHeight="1"/>
    <row r="806" ht="20.25" customHeight="1"/>
    <row r="807" ht="20.25" customHeight="1"/>
    <row r="808" ht="20.25" customHeight="1"/>
    <row r="809" ht="20.25" customHeight="1"/>
    <row r="810" ht="20.25" customHeight="1"/>
    <row r="811" ht="20.25" customHeight="1"/>
    <row r="812" ht="20.25" customHeight="1"/>
    <row r="813" ht="20.25" customHeight="1"/>
    <row r="814" ht="20.25" customHeight="1"/>
    <row r="815" ht="20.25" customHeight="1"/>
    <row r="816" ht="20.25" customHeight="1"/>
    <row r="817" ht="20.25" customHeight="1"/>
    <row r="818" ht="20.25" customHeight="1"/>
    <row r="819" ht="20.25" customHeight="1"/>
    <row r="820" ht="20.25" customHeight="1"/>
    <row r="821" ht="20.25" customHeight="1"/>
    <row r="822" ht="20.25" customHeight="1"/>
    <row r="823" ht="20.25" customHeight="1"/>
    <row r="824" ht="20.25" customHeight="1"/>
    <row r="825" ht="20.25" customHeight="1"/>
    <row r="826" ht="20.25" customHeight="1"/>
    <row r="827" ht="20.25" customHeight="1"/>
    <row r="828" ht="20.25" customHeight="1"/>
    <row r="829" ht="20.25" customHeight="1"/>
    <row r="830" ht="20.25" customHeight="1"/>
    <row r="831" ht="20.25" customHeight="1"/>
    <row r="832" ht="20.25" customHeight="1"/>
    <row r="833" ht="20.25" customHeight="1"/>
    <row r="834" ht="20.25" customHeight="1"/>
    <row r="835" ht="20.25" customHeight="1"/>
    <row r="836" ht="20.25" customHeight="1"/>
    <row r="837" ht="20.25" customHeight="1"/>
    <row r="838" ht="20.25" customHeight="1"/>
    <row r="839" ht="20.25" customHeight="1"/>
    <row r="840" ht="20.25" customHeight="1"/>
    <row r="841" ht="20.25" customHeight="1"/>
    <row r="842" ht="20.25" customHeight="1"/>
    <row r="843" ht="20.25" customHeight="1"/>
    <row r="844" ht="20.25" customHeight="1"/>
    <row r="845" ht="20.25" customHeight="1"/>
    <row r="846" ht="20.25" customHeight="1"/>
    <row r="847" ht="20.25" customHeight="1"/>
    <row r="848" ht="20.25" customHeight="1"/>
    <row r="849" ht="20.25" customHeight="1"/>
    <row r="850" ht="20.25" customHeight="1"/>
    <row r="851" ht="20.25" customHeight="1"/>
    <row r="852" ht="20.25" customHeight="1"/>
    <row r="853" ht="20.25" customHeight="1"/>
    <row r="854" ht="20.25" customHeight="1"/>
    <row r="855" ht="20.25" customHeight="1"/>
    <row r="856" ht="20.25" customHeight="1"/>
    <row r="857" ht="20.25" customHeight="1"/>
    <row r="858" ht="20.25" customHeight="1"/>
    <row r="859" ht="20.25" customHeight="1"/>
    <row r="860" ht="20.25" customHeight="1"/>
    <row r="861" ht="20.25" customHeight="1"/>
    <row r="862" ht="20.25" customHeight="1"/>
    <row r="863" ht="20.25" customHeight="1"/>
    <row r="864" ht="20.25" customHeight="1"/>
    <row r="865" ht="20.25" customHeight="1"/>
    <row r="866" ht="20.25" customHeight="1"/>
    <row r="867" ht="20.25" customHeight="1"/>
    <row r="868" ht="20.25" customHeight="1"/>
    <row r="869" ht="20.25" customHeight="1"/>
    <row r="870" ht="20.25" customHeight="1"/>
    <row r="871" ht="20.25" customHeight="1"/>
    <row r="872" ht="20.25" customHeight="1"/>
    <row r="873" ht="20.25" customHeight="1"/>
    <row r="874" ht="20.25" customHeight="1"/>
    <row r="875" ht="20.25" customHeight="1"/>
    <row r="876" ht="20.25" customHeight="1"/>
    <row r="877" ht="20.25" customHeight="1"/>
    <row r="878" ht="20.25" customHeight="1"/>
    <row r="879" ht="20.25" customHeight="1"/>
    <row r="880" ht="20.25" customHeight="1"/>
    <row r="881" ht="20.25" customHeight="1"/>
    <row r="882" ht="20.25" customHeight="1"/>
    <row r="883" ht="20.25" customHeight="1"/>
    <row r="884" ht="20.25" customHeight="1"/>
    <row r="885" ht="20.25" customHeight="1"/>
    <row r="886" ht="20.25" customHeight="1"/>
    <row r="887" ht="20.25" customHeight="1"/>
    <row r="888" ht="20.25" customHeight="1"/>
    <row r="889" ht="20.25" customHeight="1"/>
    <row r="890" ht="20.25" customHeight="1"/>
    <row r="891" ht="20.25" customHeight="1"/>
    <row r="892" ht="20.25" customHeight="1"/>
    <row r="893" ht="20.25" customHeight="1"/>
    <row r="894" ht="20.25" customHeight="1"/>
    <row r="895" ht="20.25" customHeight="1"/>
    <row r="896" ht="20.25" customHeight="1"/>
    <row r="897" ht="20.25" customHeight="1"/>
    <row r="898" ht="20.25" customHeight="1"/>
    <row r="899" ht="20.25" customHeight="1"/>
    <row r="900" ht="20.25" customHeight="1"/>
    <row r="901" ht="20.25" customHeight="1"/>
    <row r="902" ht="20.25" customHeight="1"/>
    <row r="903" ht="20.25" customHeight="1"/>
    <row r="904" ht="20.25" customHeight="1"/>
    <row r="905" ht="20.25" customHeight="1"/>
    <row r="906" ht="20.25" customHeight="1"/>
    <row r="907" ht="20.25" customHeight="1"/>
    <row r="908" ht="20.25" customHeight="1"/>
    <row r="909" ht="20.25" customHeight="1"/>
    <row r="910" ht="20.25" customHeight="1"/>
    <row r="911" ht="20.25" customHeight="1"/>
    <row r="912" ht="20.25" customHeight="1"/>
    <row r="913" ht="20.25" customHeight="1"/>
    <row r="914" ht="20.25" customHeight="1"/>
    <row r="915" ht="20.25" customHeight="1"/>
    <row r="916" ht="20.25" customHeight="1"/>
    <row r="917" ht="20.25" customHeight="1"/>
    <row r="918" ht="20.25" customHeight="1"/>
    <row r="919" ht="20.25" customHeight="1"/>
    <row r="920" ht="20.25" customHeight="1"/>
    <row r="921" ht="20.25" customHeight="1"/>
    <row r="922" ht="20.25" customHeight="1"/>
    <row r="923" ht="20.25" customHeight="1"/>
    <row r="924" ht="20.25" customHeight="1"/>
    <row r="925" ht="20.25" customHeight="1"/>
    <row r="926" ht="20.25" customHeight="1"/>
    <row r="927" ht="20.25" customHeight="1"/>
    <row r="928" ht="20.25" customHeight="1"/>
    <row r="929" ht="20.25" customHeight="1"/>
    <row r="930" ht="20.25" customHeight="1"/>
    <row r="931" ht="20.25" customHeight="1"/>
    <row r="932" ht="20.25" customHeight="1"/>
    <row r="933" ht="20.25" customHeight="1"/>
    <row r="934" ht="20.25" customHeight="1"/>
    <row r="935" ht="20.25" customHeight="1"/>
    <row r="936" ht="20.25" customHeight="1"/>
    <row r="937" ht="20.25" customHeight="1"/>
    <row r="938" ht="20.25" customHeight="1"/>
    <row r="939" ht="20.25" customHeight="1"/>
    <row r="940" ht="20.25" customHeight="1"/>
    <row r="941" ht="20.25" customHeight="1"/>
    <row r="942" ht="20.25" customHeight="1"/>
    <row r="943" ht="20.25" customHeight="1"/>
    <row r="944" ht="20.25" customHeight="1"/>
    <row r="945" ht="20.25" customHeight="1"/>
    <row r="946" ht="20.25" customHeight="1"/>
    <row r="947" ht="20.25" customHeight="1"/>
    <row r="948" ht="20.25" customHeight="1"/>
    <row r="949" ht="20.25" customHeight="1"/>
    <row r="950" ht="20.25" customHeight="1"/>
    <row r="951" ht="20.25" customHeight="1"/>
    <row r="952" ht="20.25" customHeight="1"/>
    <row r="953" ht="20.25" customHeight="1"/>
    <row r="954" ht="20.25" customHeight="1"/>
    <row r="955" ht="20.25" customHeight="1"/>
    <row r="956" ht="20.25" customHeight="1"/>
    <row r="957" ht="20.25" customHeight="1"/>
    <row r="958" ht="20.25" customHeight="1"/>
    <row r="959" ht="20.25" customHeight="1"/>
    <row r="960" ht="20.25" customHeight="1"/>
    <row r="961" ht="20.25" customHeight="1"/>
    <row r="962" ht="20.25" customHeight="1"/>
    <row r="963" ht="20.25" customHeight="1"/>
    <row r="964" ht="20.25" customHeight="1"/>
    <row r="965" ht="20.25" customHeight="1"/>
    <row r="966" ht="20.25" customHeight="1"/>
    <row r="967" ht="20.25" customHeight="1"/>
    <row r="968" ht="20.25" customHeight="1"/>
    <row r="969" ht="20.25" customHeight="1"/>
    <row r="970" ht="20.25" customHeight="1"/>
    <row r="971" ht="20.25" customHeight="1"/>
    <row r="972" ht="20.25" customHeight="1"/>
    <row r="973" ht="20.25" customHeight="1"/>
    <row r="974" ht="20.25" customHeight="1"/>
    <row r="975" ht="20.25" customHeight="1"/>
    <row r="976" ht="20.25" customHeight="1"/>
    <row r="977" ht="20.25" customHeight="1"/>
    <row r="978" ht="20.25" customHeight="1"/>
    <row r="979" ht="20.25" customHeight="1"/>
    <row r="980" ht="20.25" customHeight="1"/>
    <row r="981" ht="20.25" customHeight="1"/>
    <row r="982" ht="20.25" customHeight="1"/>
    <row r="983" ht="20.25" customHeight="1"/>
    <row r="984" ht="20.25" customHeight="1"/>
    <row r="985" ht="20.25" customHeight="1"/>
    <row r="986" ht="20.25" customHeight="1"/>
    <row r="987" ht="20.25" customHeight="1"/>
    <row r="988" ht="20.25" customHeight="1"/>
    <row r="989" ht="20.25" customHeight="1"/>
    <row r="990" ht="20.25" customHeight="1"/>
    <row r="991" ht="20.25" customHeight="1"/>
    <row r="992" ht="20.25" customHeight="1"/>
    <row r="993" ht="20.25" customHeight="1"/>
    <row r="994" ht="20.25" customHeight="1"/>
    <row r="995" ht="20.25" customHeight="1"/>
    <row r="996" ht="20.25" customHeight="1"/>
    <row r="997" ht="20.25" customHeight="1"/>
    <row r="998" ht="20.25" customHeight="1"/>
    <row r="999" ht="20.25" customHeight="1"/>
    <row r="1000" ht="20.25" customHeight="1"/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1000"/>
  <sheetViews>
    <sheetView topLeftCell="A49" zoomScaleNormal="100" workbookViewId="0">
      <selection activeCell="F78" sqref="F78"/>
    </sheetView>
  </sheetViews>
  <sheetFormatPr defaultColWidth="12.625" defaultRowHeight="15" customHeight="1"/>
  <cols>
    <col min="1" max="1" width="18" style="246" customWidth="1"/>
    <col min="2" max="3" width="7.625" style="246" customWidth="1"/>
    <col min="4" max="4" width="23.125" style="251" customWidth="1"/>
    <col min="5" max="5" width="21.625" style="246" bestFit="1" customWidth="1"/>
    <col min="6" max="7" width="20.625" style="256" customWidth="1"/>
    <col min="8" max="53" width="20.625" style="246" customWidth="1"/>
    <col min="54" max="16384" width="12.625" style="246"/>
  </cols>
  <sheetData>
    <row r="1" spans="1:53" ht="12.75">
      <c r="B1" s="248"/>
      <c r="C1" s="248"/>
      <c r="D1" s="249" t="s">
        <v>8</v>
      </c>
      <c r="E1" s="250" t="s">
        <v>442</v>
      </c>
      <c r="F1" s="255" t="s">
        <v>443</v>
      </c>
      <c r="G1" s="255" t="s">
        <v>444</v>
      </c>
      <c r="H1" s="250" t="s">
        <v>445</v>
      </c>
      <c r="J1" s="250" t="s">
        <v>449</v>
      </c>
    </row>
    <row r="2" spans="1:53" ht="12.75">
      <c r="A2" s="246" t="s">
        <v>107</v>
      </c>
      <c r="B2" s="248">
        <v>2553</v>
      </c>
      <c r="C2" s="248"/>
      <c r="D2" s="247" t="s">
        <v>316</v>
      </c>
      <c r="E2" s="245" t="s">
        <v>334</v>
      </c>
      <c r="F2" s="254">
        <f>IF(ISNUMBER(SEARCH(บันทึกข้อความ!$Q$11,Table1[[#This Row],[ชื่อครู]])),MAX($F$1:F1)+1,0)</f>
        <v>0</v>
      </c>
      <c r="G2" s="254">
        <f t="shared" ref="G2:G33" si="0">ROW()-1</f>
        <v>1</v>
      </c>
      <c r="H2" s="258" t="str">
        <f>INDEX(Table1[ชื่อครู],MATCH(Table1[[#This Row],[F2]],Table1[F1],0))</f>
        <v>ว่าที่ ร.ต.หญิงศิริลักษณ์ ดาวศรี</v>
      </c>
      <c r="I2" s="244"/>
      <c r="J2" s="257" t="s">
        <v>450</v>
      </c>
      <c r="K2" s="247" t="str" cm="1">
        <f t="array" aca="1" ref="K2" ca="1">OFFSET($H$2,0,0,COUNTIF(H:H,"*")-1,1)</f>
        <v>ว่าที่ ร.ต.หญิงศิริลักษณ์ ดาวศรี</v>
      </c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</row>
    <row r="3" spans="1:53" ht="12.75">
      <c r="A3" s="246" t="s">
        <v>108</v>
      </c>
      <c r="B3" s="248">
        <v>2554</v>
      </c>
      <c r="C3" s="248"/>
      <c r="D3" s="247" t="s">
        <v>336</v>
      </c>
      <c r="E3" s="246" t="s">
        <v>335</v>
      </c>
      <c r="F3" s="254">
        <f>IF(ISNUMBER(SEARCH(บันทึกข้อความ!$Q$11,Table1[[#This Row],[ชื่อครู]])),MAX($F$1:F2)+1,0)</f>
        <v>0</v>
      </c>
      <c r="G3" s="254">
        <f t="shared" si="0"/>
        <v>2</v>
      </c>
      <c r="H3" s="245" t="e">
        <f>INDEX(Table1[ชื่อครู],MATCH(Table1[[#This Row],[F2]],Table1[F1],0))</f>
        <v>#N/A</v>
      </c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</row>
    <row r="4" spans="1:53" ht="12.75">
      <c r="A4" s="246" t="s">
        <v>109</v>
      </c>
      <c r="B4" s="248">
        <v>2555</v>
      </c>
      <c r="C4" s="248"/>
      <c r="D4" s="247" t="s">
        <v>339</v>
      </c>
      <c r="E4" s="259" t="s">
        <v>337</v>
      </c>
      <c r="F4" s="256">
        <f>IF(ISNUMBER(SEARCH(บันทึกข้อความ!$Q$11,Table1[[#This Row],[ชื่อครู]])),MAX($F$1:F3)+1,0)</f>
        <v>0</v>
      </c>
      <c r="G4" s="256">
        <f t="shared" si="0"/>
        <v>3</v>
      </c>
      <c r="H4" s="246" t="e">
        <f>INDEX(Table1[ชื่อครู],MATCH(Table1[[#This Row],[F2]],Table1[F1],0))</f>
        <v>#N/A</v>
      </c>
    </row>
    <row r="5" spans="1:53" ht="12.75">
      <c r="A5" s="246" t="s">
        <v>110</v>
      </c>
      <c r="B5" s="248">
        <v>2556</v>
      </c>
      <c r="C5" s="248"/>
      <c r="D5" s="247" t="s">
        <v>342</v>
      </c>
      <c r="E5" s="246" t="s">
        <v>338</v>
      </c>
      <c r="F5" s="256">
        <f>IF(ISNUMBER(SEARCH(บันทึกข้อความ!$Q$11,Table1[[#This Row],[ชื่อครู]])),MAX($F$1:F4)+1,0)</f>
        <v>0</v>
      </c>
      <c r="G5" s="256">
        <f t="shared" si="0"/>
        <v>4</v>
      </c>
      <c r="H5" s="246" t="e">
        <f>INDEX(Table1[ชื่อครู],MATCH(Table1[[#This Row],[F2]],Table1[F1],0))</f>
        <v>#N/A</v>
      </c>
    </row>
    <row r="6" spans="1:53" ht="12.75">
      <c r="A6" s="246" t="s">
        <v>9</v>
      </c>
      <c r="B6" s="248">
        <v>2557</v>
      </c>
      <c r="C6" s="248"/>
      <c r="D6" s="247" t="s">
        <v>345</v>
      </c>
      <c r="E6" s="259" t="s">
        <v>340</v>
      </c>
      <c r="F6" s="256">
        <f>IF(ISNUMBER(SEARCH(บันทึกข้อความ!$Q$11,Table1[[#This Row],[ชื่อครู]])),MAX($F$1:F5)+1,0)</f>
        <v>0</v>
      </c>
      <c r="G6" s="256">
        <f t="shared" si="0"/>
        <v>5</v>
      </c>
      <c r="H6" s="246" t="e">
        <f>INDEX(Table1[ชื่อครู],MATCH(Table1[[#This Row],[F2]],Table1[F1],0))</f>
        <v>#N/A</v>
      </c>
    </row>
    <row r="7" spans="1:53" ht="12.75">
      <c r="A7" s="246" t="s">
        <v>111</v>
      </c>
      <c r="B7" s="248">
        <v>2558</v>
      </c>
      <c r="C7" s="248"/>
      <c r="D7" s="247" t="s">
        <v>348</v>
      </c>
      <c r="E7" s="246" t="s">
        <v>341</v>
      </c>
      <c r="F7" s="256">
        <f>IF(ISNUMBER(SEARCH(บันทึกข้อความ!$Q$11,Table1[[#This Row],[ชื่อครู]])),MAX($F$1:F6)+1,0)</f>
        <v>0</v>
      </c>
      <c r="G7" s="256">
        <f t="shared" si="0"/>
        <v>6</v>
      </c>
      <c r="H7" s="246" t="e">
        <f>INDEX(Table1[ชื่อครู],MATCH(Table1[[#This Row],[F2]],Table1[F1],0))</f>
        <v>#N/A</v>
      </c>
    </row>
    <row r="8" spans="1:53" ht="12.75">
      <c r="A8" s="246" t="s">
        <v>112</v>
      </c>
      <c r="B8" s="248">
        <v>2559</v>
      </c>
      <c r="C8" s="248"/>
      <c r="D8" s="247" t="s">
        <v>351</v>
      </c>
      <c r="E8" s="259" t="s">
        <v>343</v>
      </c>
      <c r="F8" s="256">
        <f>IF(ISNUMBER(SEARCH(บันทึกข้อความ!$Q$11,Table1[[#This Row],[ชื่อครู]])),MAX($F$1:F7)+1,0)</f>
        <v>0</v>
      </c>
      <c r="G8" s="256">
        <f t="shared" si="0"/>
        <v>7</v>
      </c>
      <c r="H8" s="246" t="e">
        <f>INDEX(Table1[ชื่อครู],MATCH(Table1[[#This Row],[F2]],Table1[F1],0))</f>
        <v>#N/A</v>
      </c>
      <c r="J8" s="257"/>
    </row>
    <row r="9" spans="1:53" ht="12.75">
      <c r="A9" s="246" t="s">
        <v>113</v>
      </c>
      <c r="B9" s="248">
        <v>2560</v>
      </c>
      <c r="C9" s="248"/>
      <c r="D9" s="247" t="s">
        <v>354</v>
      </c>
      <c r="E9" s="246" t="s">
        <v>344</v>
      </c>
      <c r="F9" s="256">
        <f>IF(ISNUMBER(SEARCH(บันทึกข้อความ!$Q$11,Table1[[#This Row],[ชื่อครู]])),MAX($F$1:F8)+1,0)</f>
        <v>0</v>
      </c>
      <c r="G9" s="256">
        <f t="shared" si="0"/>
        <v>8</v>
      </c>
      <c r="H9" s="246" t="e">
        <f>INDEX(Table1[ชื่อครู],MATCH(Table1[[#This Row],[F2]],Table1[F1],0))</f>
        <v>#N/A</v>
      </c>
    </row>
    <row r="10" spans="1:53" ht="12.75">
      <c r="A10" s="246" t="s">
        <v>114</v>
      </c>
      <c r="B10" s="248">
        <v>2561</v>
      </c>
      <c r="C10" s="248"/>
      <c r="D10" s="247" t="s">
        <v>359</v>
      </c>
      <c r="E10" s="259" t="s">
        <v>346</v>
      </c>
      <c r="F10" s="256">
        <f>IF(ISNUMBER(SEARCH(บันทึกข้อความ!$Q$11,Table1[[#This Row],[ชื่อครู]])),MAX($F$1:F9)+1,0)</f>
        <v>0</v>
      </c>
      <c r="G10" s="256">
        <f t="shared" si="0"/>
        <v>9</v>
      </c>
      <c r="H10" s="246" t="e">
        <f>INDEX(Table1[ชื่อครู],MATCH(Table1[[#This Row],[F2]],Table1[F1],0))</f>
        <v>#N/A</v>
      </c>
    </row>
    <row r="11" spans="1:53" ht="12.75">
      <c r="B11" s="248">
        <v>2562</v>
      </c>
      <c r="C11" s="248"/>
      <c r="D11" s="247" t="s">
        <v>362</v>
      </c>
      <c r="E11" s="246" t="s">
        <v>347</v>
      </c>
      <c r="F11" s="256">
        <f>IF(ISNUMBER(SEARCH(บันทึกข้อความ!$Q$11,Table1[[#This Row],[ชื่อครู]])),MAX($F$1:F10)+1,0)</f>
        <v>0</v>
      </c>
      <c r="G11" s="256">
        <f t="shared" si="0"/>
        <v>10</v>
      </c>
      <c r="H11" s="246" t="e">
        <f>INDEX(Table1[ชื่อครู],MATCH(Table1[[#This Row],[F2]],Table1[F1],0))</f>
        <v>#N/A</v>
      </c>
    </row>
    <row r="12" spans="1:53" ht="12.75">
      <c r="A12" s="246" t="s">
        <v>115</v>
      </c>
      <c r="B12" s="248">
        <v>2563</v>
      </c>
      <c r="C12" s="248"/>
      <c r="D12" s="247" t="s">
        <v>363</v>
      </c>
      <c r="E12" s="259" t="s">
        <v>349</v>
      </c>
      <c r="F12" s="256">
        <f>IF(ISNUMBER(SEARCH(บันทึกข้อความ!$Q$11,Table1[[#This Row],[ชื่อครู]])),MAX($F$1:F11)+1,0)</f>
        <v>0</v>
      </c>
      <c r="G12" s="256">
        <f t="shared" si="0"/>
        <v>11</v>
      </c>
      <c r="H12" s="246" t="e">
        <f>INDEX(Table1[ชื่อครู],MATCH(Table1[[#This Row],[F2]],Table1[F1],0))</f>
        <v>#N/A</v>
      </c>
    </row>
    <row r="13" spans="1:53" ht="12.75">
      <c r="B13" s="248">
        <v>2564</v>
      </c>
      <c r="C13" s="248"/>
      <c r="D13" s="247" t="s">
        <v>366</v>
      </c>
      <c r="E13" s="246" t="s">
        <v>350</v>
      </c>
      <c r="F13" s="256">
        <f>IF(ISNUMBER(SEARCH(บันทึกข้อความ!$Q$11,Table1[[#This Row],[ชื่อครู]])),MAX($F$1:F12)+1,0)</f>
        <v>0</v>
      </c>
      <c r="G13" s="256">
        <f t="shared" si="0"/>
        <v>12</v>
      </c>
      <c r="H13" s="246" t="e">
        <f>INDEX(Table1[ชื่อครู],MATCH(Table1[[#This Row],[F2]],Table1[F1],0))</f>
        <v>#N/A</v>
      </c>
    </row>
    <row r="14" spans="1:53" ht="15" customHeight="1">
      <c r="D14" s="247" t="s">
        <v>371</v>
      </c>
      <c r="E14" s="259" t="s">
        <v>352</v>
      </c>
      <c r="F14" s="256">
        <f>IF(ISNUMBER(SEARCH(บันทึกข้อความ!$Q$11,Table1[[#This Row],[ชื่อครู]])),MAX($F$1:F13)+1,0)</f>
        <v>1</v>
      </c>
      <c r="G14" s="256">
        <f t="shared" si="0"/>
        <v>13</v>
      </c>
      <c r="H14" s="246" t="e">
        <f>INDEX(Table1[ชื่อครู],MATCH(Table1[[#This Row],[F2]],Table1[F1],0))</f>
        <v>#N/A</v>
      </c>
    </row>
    <row r="15" spans="1:53" ht="15" customHeight="1">
      <c r="D15" s="247" t="s">
        <v>372</v>
      </c>
      <c r="E15" s="246" t="s">
        <v>353</v>
      </c>
      <c r="F15" s="256">
        <f>IF(ISNUMBER(SEARCH(บันทึกข้อความ!$Q$11,Table1[[#This Row],[ชื่อครู]])),MAX($F$1:F14)+1,0)</f>
        <v>0</v>
      </c>
      <c r="G15" s="256">
        <f t="shared" si="0"/>
        <v>14</v>
      </c>
      <c r="H15" s="246" t="e">
        <f>INDEX(Table1[ชื่อครู],MATCH(Table1[[#This Row],[F2]],Table1[F1],0))</f>
        <v>#N/A</v>
      </c>
    </row>
    <row r="16" spans="1:53" ht="15" customHeight="1">
      <c r="D16" s="247" t="s">
        <v>373</v>
      </c>
      <c r="E16" s="259" t="s">
        <v>355</v>
      </c>
      <c r="F16" s="256">
        <f>IF(ISNUMBER(SEARCH(บันทึกข้อความ!$Q$11,Table1[[#This Row],[ชื่อครู]])),MAX($F$1:F15)+1,0)</f>
        <v>0</v>
      </c>
      <c r="G16" s="256">
        <f t="shared" si="0"/>
        <v>15</v>
      </c>
      <c r="H16" s="246" t="e">
        <f>INDEX(Table1[ชื่อครู],MATCH(Table1[[#This Row],[F2]],Table1[F1],0))</f>
        <v>#N/A</v>
      </c>
    </row>
    <row r="17" spans="4:8" ht="15" customHeight="1">
      <c r="D17" s="247" t="s">
        <v>374</v>
      </c>
      <c r="E17" s="246" t="s">
        <v>356</v>
      </c>
      <c r="F17" s="256">
        <f>IF(ISNUMBER(SEARCH(บันทึกข้อความ!$Q$11,Table1[[#This Row],[ชื่อครู]])),MAX($F$1:F16)+1,0)</f>
        <v>0</v>
      </c>
      <c r="G17" s="256">
        <f t="shared" si="0"/>
        <v>16</v>
      </c>
      <c r="H17" s="246" t="e">
        <f>INDEX(Table1[ชื่อครู],MATCH(Table1[[#This Row],[F2]],Table1[F1],0))</f>
        <v>#N/A</v>
      </c>
    </row>
    <row r="18" spans="4:8" ht="15" customHeight="1">
      <c r="D18" s="247" t="s">
        <v>375</v>
      </c>
      <c r="E18" s="259" t="s">
        <v>357</v>
      </c>
      <c r="F18" s="256">
        <f>IF(ISNUMBER(SEARCH(บันทึกข้อความ!$Q$11,Table1[[#This Row],[ชื่อครู]])),MAX($F$1:F17)+1,0)</f>
        <v>0</v>
      </c>
      <c r="G18" s="256">
        <f t="shared" si="0"/>
        <v>17</v>
      </c>
      <c r="H18" s="246" t="e">
        <f>INDEX(Table1[ชื่อครู],MATCH(Table1[[#This Row],[F2]],Table1[F1],0))</f>
        <v>#N/A</v>
      </c>
    </row>
    <row r="19" spans="4:8" ht="15" customHeight="1">
      <c r="D19" s="247" t="s">
        <v>376</v>
      </c>
      <c r="E19" s="246" t="s">
        <v>358</v>
      </c>
      <c r="F19" s="256">
        <f>IF(ISNUMBER(SEARCH(บันทึกข้อความ!$Q$11,Table1[[#This Row],[ชื่อครู]])),MAX($F$1:F18)+1,0)</f>
        <v>0</v>
      </c>
      <c r="G19" s="256">
        <f t="shared" si="0"/>
        <v>18</v>
      </c>
      <c r="H19" s="246" t="e">
        <f>INDEX(Table1[ชื่อครู],MATCH(Table1[[#This Row],[F2]],Table1[F1],0))</f>
        <v>#N/A</v>
      </c>
    </row>
    <row r="20" spans="4:8" ht="15" customHeight="1">
      <c r="D20" s="247" t="s">
        <v>377</v>
      </c>
      <c r="E20" s="259" t="s">
        <v>360</v>
      </c>
      <c r="F20" s="256">
        <f>IF(ISNUMBER(SEARCH(บันทึกข้อความ!$Q$11,Table1[[#This Row],[ชื่อครู]])),MAX($F$1:F19)+1,0)</f>
        <v>0</v>
      </c>
      <c r="G20" s="256">
        <f t="shared" si="0"/>
        <v>19</v>
      </c>
      <c r="H20" s="246" t="e">
        <f>INDEX(Table1[ชื่อครู],MATCH(Table1[[#This Row],[F2]],Table1[F1],0))</f>
        <v>#N/A</v>
      </c>
    </row>
    <row r="21" spans="4:8" ht="15.75" customHeight="1">
      <c r="D21" s="247" t="s">
        <v>390</v>
      </c>
      <c r="E21" s="246" t="s">
        <v>361</v>
      </c>
      <c r="F21" s="256">
        <f>IF(ISNUMBER(SEARCH(บันทึกข้อความ!$Q$11,Table1[[#This Row],[ชื่อครู]])),MAX($F$1:F20)+1,0)</f>
        <v>0</v>
      </c>
      <c r="G21" s="256">
        <f t="shared" si="0"/>
        <v>20</v>
      </c>
      <c r="H21" s="246" t="e">
        <f>INDEX(Table1[ชื่อครู],MATCH(Table1[[#This Row],[F2]],Table1[F1],0))</f>
        <v>#N/A</v>
      </c>
    </row>
    <row r="22" spans="4:8" ht="15.75" customHeight="1">
      <c r="D22" s="247" t="s">
        <v>391</v>
      </c>
      <c r="E22" s="259" t="s">
        <v>364</v>
      </c>
      <c r="F22" s="256">
        <f>IF(ISNUMBER(SEARCH(บันทึกข้อความ!$Q$11,Table1[[#This Row],[ชื่อครู]])),MAX($F$1:F21)+1,0)</f>
        <v>0</v>
      </c>
      <c r="G22" s="256">
        <f t="shared" si="0"/>
        <v>21</v>
      </c>
      <c r="H22" s="246" t="e">
        <f>INDEX(Table1[ชื่อครู],MATCH(Table1[[#This Row],[F2]],Table1[F1],0))</f>
        <v>#N/A</v>
      </c>
    </row>
    <row r="23" spans="4:8" ht="15.75" customHeight="1">
      <c r="D23" s="247" t="s">
        <v>392</v>
      </c>
      <c r="E23" s="246" t="s">
        <v>365</v>
      </c>
      <c r="F23" s="256">
        <f>IF(ISNUMBER(SEARCH(บันทึกข้อความ!$Q$11,Table1[[#This Row],[ชื่อครู]])),MAX($F$1:F22)+1,0)</f>
        <v>0</v>
      </c>
      <c r="G23" s="256">
        <f t="shared" si="0"/>
        <v>22</v>
      </c>
      <c r="H23" s="246" t="e">
        <f>INDEX(Table1[ชื่อครู],MATCH(Table1[[#This Row],[F2]],Table1[F1],0))</f>
        <v>#N/A</v>
      </c>
    </row>
    <row r="24" spans="4:8" ht="15.75" customHeight="1">
      <c r="D24" s="247" t="s">
        <v>393</v>
      </c>
      <c r="E24" s="259" t="s">
        <v>367</v>
      </c>
      <c r="F24" s="256">
        <f>IF(ISNUMBER(SEARCH(บันทึกข้อความ!$Q$11,Table1[[#This Row],[ชื่อครู]])),MAX($F$1:F23)+1,0)</f>
        <v>0</v>
      </c>
      <c r="G24" s="256">
        <f t="shared" si="0"/>
        <v>23</v>
      </c>
      <c r="H24" s="246" t="e">
        <f>INDEX(Table1[ชื่อครู],MATCH(Table1[[#This Row],[F2]],Table1[F1],0))</f>
        <v>#N/A</v>
      </c>
    </row>
    <row r="25" spans="4:8" ht="15.75" customHeight="1">
      <c r="D25" s="247" t="s">
        <v>394</v>
      </c>
      <c r="E25" s="246" t="s">
        <v>368</v>
      </c>
      <c r="F25" s="256">
        <f>IF(ISNUMBER(SEARCH(บันทึกข้อความ!$Q$11,Table1[[#This Row],[ชื่อครู]])),MAX($F$1:F24)+1,0)</f>
        <v>0</v>
      </c>
      <c r="G25" s="256">
        <f t="shared" si="0"/>
        <v>24</v>
      </c>
      <c r="H25" s="246" t="e">
        <f>INDEX(Table1[ชื่อครู],MATCH(Table1[[#This Row],[F2]],Table1[F1],0))</f>
        <v>#N/A</v>
      </c>
    </row>
    <row r="26" spans="4:8" ht="15.75" customHeight="1">
      <c r="D26" s="247" t="s">
        <v>395</v>
      </c>
      <c r="E26" s="259" t="s">
        <v>369</v>
      </c>
      <c r="F26" s="256">
        <f>IF(ISNUMBER(SEARCH(บันทึกข้อความ!$Q$11,Table1[[#This Row],[ชื่อครู]])),MAX($F$1:F25)+1,0)</f>
        <v>0</v>
      </c>
      <c r="G26" s="256">
        <f t="shared" si="0"/>
        <v>25</v>
      </c>
      <c r="H26" s="246" t="e">
        <f>INDEX(Table1[ชื่อครู],MATCH(Table1[[#This Row],[F2]],Table1[F1],0))</f>
        <v>#N/A</v>
      </c>
    </row>
    <row r="27" spans="4:8" ht="15.75" customHeight="1">
      <c r="D27" s="247" t="s">
        <v>396</v>
      </c>
      <c r="E27" s="246" t="s">
        <v>370</v>
      </c>
      <c r="F27" s="256">
        <f>IF(ISNUMBER(SEARCH(บันทึกข้อความ!$Q$11,Table1[[#This Row],[ชื่อครู]])),MAX($F$1:F26)+1,0)</f>
        <v>0</v>
      </c>
      <c r="G27" s="256">
        <f t="shared" si="0"/>
        <v>26</v>
      </c>
      <c r="H27" s="246" t="e">
        <f>INDEX(Table1[ชื่อครู],MATCH(Table1[[#This Row],[F2]],Table1[F1],0))</f>
        <v>#N/A</v>
      </c>
    </row>
    <row r="28" spans="4:8" ht="15.75" customHeight="1">
      <c r="D28" s="247" t="s">
        <v>397</v>
      </c>
      <c r="E28" s="259" t="s">
        <v>378</v>
      </c>
      <c r="F28" s="256">
        <f>IF(ISNUMBER(SEARCH(บันทึกข้อความ!$Q$11,Table1[[#This Row],[ชื่อครู]])),MAX($F$1:F27)+1,0)</f>
        <v>0</v>
      </c>
      <c r="G28" s="256">
        <f t="shared" si="0"/>
        <v>27</v>
      </c>
      <c r="H28" s="246" t="e">
        <f>INDEX(Table1[ชื่อครู],MATCH(Table1[[#This Row],[F2]],Table1[F1],0))</f>
        <v>#N/A</v>
      </c>
    </row>
    <row r="29" spans="4:8" ht="15.75" customHeight="1">
      <c r="D29" s="247" t="s">
        <v>398</v>
      </c>
      <c r="E29" s="246" t="s">
        <v>379</v>
      </c>
      <c r="F29" s="256">
        <f>IF(ISNUMBER(SEARCH(บันทึกข้อความ!$Q$11,Table1[[#This Row],[ชื่อครู]])),MAX($F$1:F28)+1,0)</f>
        <v>0</v>
      </c>
      <c r="G29" s="256">
        <f t="shared" si="0"/>
        <v>28</v>
      </c>
      <c r="H29" s="246" t="e">
        <f>INDEX(Table1[ชื่อครู],MATCH(Table1[[#This Row],[F2]],Table1[F1],0))</f>
        <v>#N/A</v>
      </c>
    </row>
    <row r="30" spans="4:8" ht="15.75" customHeight="1">
      <c r="D30" s="247" t="s">
        <v>417</v>
      </c>
      <c r="E30" s="259" t="s">
        <v>380</v>
      </c>
      <c r="F30" s="256">
        <f>IF(ISNUMBER(SEARCH(บันทึกข้อความ!$Q$11,Table1[[#This Row],[ชื่อครู]])),MAX($F$1:F29)+1,0)</f>
        <v>0</v>
      </c>
      <c r="G30" s="256">
        <f t="shared" si="0"/>
        <v>29</v>
      </c>
      <c r="H30" s="246" t="e">
        <f>INDEX(Table1[ชื่อครู],MATCH(Table1[[#This Row],[F2]],Table1[F1],0))</f>
        <v>#N/A</v>
      </c>
    </row>
    <row r="31" spans="4:8" ht="15.75" customHeight="1">
      <c r="D31" s="247" t="s">
        <v>418</v>
      </c>
      <c r="E31" s="246" t="s">
        <v>381</v>
      </c>
      <c r="F31" s="256">
        <f>IF(ISNUMBER(SEARCH(บันทึกข้อความ!$Q$11,Table1[[#This Row],[ชื่อครู]])),MAX($F$1:F30)+1,0)</f>
        <v>0</v>
      </c>
      <c r="G31" s="256">
        <f t="shared" si="0"/>
        <v>30</v>
      </c>
      <c r="H31" s="246" t="e">
        <f>INDEX(Table1[ชื่อครู],MATCH(Table1[[#This Row],[F2]],Table1[F1],0))</f>
        <v>#N/A</v>
      </c>
    </row>
    <row r="32" spans="4:8" ht="15.75" customHeight="1">
      <c r="D32" s="247" t="s">
        <v>419</v>
      </c>
      <c r="E32" s="259" t="s">
        <v>382</v>
      </c>
      <c r="F32" s="256">
        <f>IF(ISNUMBER(SEARCH(บันทึกข้อความ!$Q$11,Table1[[#This Row],[ชื่อครู]])),MAX($F$1:F31)+1,0)</f>
        <v>0</v>
      </c>
      <c r="G32" s="256">
        <f t="shared" si="0"/>
        <v>31</v>
      </c>
      <c r="H32" s="246" t="e">
        <f>INDEX(Table1[ชื่อครู],MATCH(Table1[[#This Row],[F2]],Table1[F1],0))</f>
        <v>#N/A</v>
      </c>
    </row>
    <row r="33" spans="4:8" ht="15.75" customHeight="1">
      <c r="D33" s="247" t="s">
        <v>420</v>
      </c>
      <c r="E33" s="246" t="s">
        <v>383</v>
      </c>
      <c r="F33" s="256">
        <f>IF(ISNUMBER(SEARCH(บันทึกข้อความ!$Q$11,Table1[[#This Row],[ชื่อครู]])),MAX($F$1:F32)+1,0)</f>
        <v>0</v>
      </c>
      <c r="G33" s="256">
        <f t="shared" si="0"/>
        <v>32</v>
      </c>
      <c r="H33" s="246" t="e">
        <f>INDEX(Table1[ชื่อครู],MATCH(Table1[[#This Row],[F2]],Table1[F1],0))</f>
        <v>#N/A</v>
      </c>
    </row>
    <row r="34" spans="4:8" ht="15.75" customHeight="1">
      <c r="D34" s="247" t="s">
        <v>422</v>
      </c>
      <c r="E34" s="259" t="s">
        <v>384</v>
      </c>
      <c r="F34" s="256">
        <f>IF(ISNUMBER(SEARCH(บันทึกข้อความ!$Q$11,Table1[[#This Row],[ชื่อครู]])),MAX($F$1:F33)+1,0)</f>
        <v>0</v>
      </c>
      <c r="G34" s="256">
        <f t="shared" ref="G34:G65" si="1">ROW()-1</f>
        <v>33</v>
      </c>
      <c r="H34" s="246" t="e">
        <f>INDEX(Table1[ชื่อครู],MATCH(Table1[[#This Row],[F2]],Table1[F1],0))</f>
        <v>#N/A</v>
      </c>
    </row>
    <row r="35" spans="4:8" ht="15.75" customHeight="1">
      <c r="D35" s="247" t="s">
        <v>423</v>
      </c>
      <c r="E35" s="246" t="s">
        <v>385</v>
      </c>
      <c r="F35" s="256">
        <f>IF(ISNUMBER(SEARCH(บันทึกข้อความ!$Q$11,Table1[[#This Row],[ชื่อครู]])),MAX($F$1:F34)+1,0)</f>
        <v>0</v>
      </c>
      <c r="G35" s="256">
        <f t="shared" si="1"/>
        <v>34</v>
      </c>
      <c r="H35" s="246" t="e">
        <f>INDEX(Table1[ชื่อครู],MATCH(Table1[[#This Row],[F2]],Table1[F1],0))</f>
        <v>#N/A</v>
      </c>
    </row>
    <row r="36" spans="4:8" ht="15.75" customHeight="1">
      <c r="D36" s="247" t="s">
        <v>424</v>
      </c>
      <c r="E36" s="259" t="s">
        <v>386</v>
      </c>
      <c r="F36" s="256">
        <f>IF(ISNUMBER(SEARCH(บันทึกข้อความ!$Q$11,Table1[[#This Row],[ชื่อครู]])),MAX($F$1:F35)+1,0)</f>
        <v>0</v>
      </c>
      <c r="G36" s="256">
        <f t="shared" si="1"/>
        <v>35</v>
      </c>
      <c r="H36" s="246" t="e">
        <f>INDEX(Table1[ชื่อครู],MATCH(Table1[[#This Row],[F2]],Table1[F1],0))</f>
        <v>#N/A</v>
      </c>
    </row>
    <row r="37" spans="4:8" ht="15.75" customHeight="1">
      <c r="D37" s="247" t="s">
        <v>425</v>
      </c>
      <c r="E37" s="246" t="s">
        <v>387</v>
      </c>
      <c r="F37" s="256">
        <f>IF(ISNUMBER(SEARCH(บันทึกข้อความ!$Q$11,Table1[[#This Row],[ชื่อครู]])),MAX($F$1:F36)+1,0)</f>
        <v>0</v>
      </c>
      <c r="G37" s="256">
        <f t="shared" si="1"/>
        <v>36</v>
      </c>
      <c r="H37" s="246" t="e">
        <f>INDEX(Table1[ชื่อครู],MATCH(Table1[[#This Row],[F2]],Table1[F1],0))</f>
        <v>#N/A</v>
      </c>
    </row>
    <row r="38" spans="4:8" ht="15.75" customHeight="1">
      <c r="D38" s="247" t="s">
        <v>426</v>
      </c>
      <c r="E38" s="259" t="s">
        <v>388</v>
      </c>
      <c r="F38" s="256">
        <f>IF(ISNUMBER(SEARCH(บันทึกข้อความ!$Q$11,Table1[[#This Row],[ชื่อครู]])),MAX($F$1:F37)+1,0)</f>
        <v>0</v>
      </c>
      <c r="G38" s="256">
        <f t="shared" si="1"/>
        <v>37</v>
      </c>
      <c r="H38" s="246" t="e">
        <f>INDEX(Table1[ชื่อครู],MATCH(Table1[[#This Row],[F2]],Table1[F1],0))</f>
        <v>#N/A</v>
      </c>
    </row>
    <row r="39" spans="4:8" ht="15.75" customHeight="1">
      <c r="D39" s="247" t="s">
        <v>428</v>
      </c>
      <c r="E39" s="246" t="s">
        <v>389</v>
      </c>
      <c r="F39" s="256">
        <f>IF(ISNUMBER(SEARCH(บันทึกข้อความ!$Q$11,Table1[[#This Row],[ชื่อครู]])),MAX($F$1:F38)+1,0)</f>
        <v>0</v>
      </c>
      <c r="G39" s="256">
        <f t="shared" si="1"/>
        <v>38</v>
      </c>
      <c r="H39" s="246" t="e">
        <f>INDEX(Table1[ชื่อครู],MATCH(Table1[[#This Row],[F2]],Table1[F1],0))</f>
        <v>#N/A</v>
      </c>
    </row>
    <row r="40" spans="4:8" ht="15.75" customHeight="1">
      <c r="D40" s="247" t="s">
        <v>430</v>
      </c>
      <c r="E40" s="259" t="s">
        <v>399</v>
      </c>
      <c r="F40" s="256">
        <f>IF(ISNUMBER(SEARCH(บันทึกข้อความ!$Q$11,Table1[[#This Row],[ชื่อครู]])),MAX($F$1:F39)+1,0)</f>
        <v>0</v>
      </c>
      <c r="G40" s="256">
        <f t="shared" si="1"/>
        <v>39</v>
      </c>
      <c r="H40" s="246" t="e">
        <f>INDEX(Table1[ชื่อครู],MATCH(Table1[[#This Row],[F2]],Table1[F1],0))</f>
        <v>#N/A</v>
      </c>
    </row>
    <row r="41" spans="4:8" ht="15.75" customHeight="1">
      <c r="D41" s="247" t="s">
        <v>431</v>
      </c>
      <c r="E41" s="246" t="s">
        <v>400</v>
      </c>
      <c r="F41" s="256">
        <f>IF(ISNUMBER(SEARCH(บันทึกข้อความ!$Q$11,Table1[[#This Row],[ชื่อครู]])),MAX($F$1:F40)+1,0)</f>
        <v>0</v>
      </c>
      <c r="G41" s="256">
        <f t="shared" si="1"/>
        <v>40</v>
      </c>
      <c r="H41" s="246" t="e">
        <f>INDEX(Table1[ชื่อครู],MATCH(Table1[[#This Row],[F2]],Table1[F1],0))</f>
        <v>#N/A</v>
      </c>
    </row>
    <row r="42" spans="4:8" ht="15.75" customHeight="1">
      <c r="D42" s="247" t="s">
        <v>432</v>
      </c>
      <c r="E42" s="259" t="s">
        <v>401</v>
      </c>
      <c r="F42" s="256">
        <f>IF(ISNUMBER(SEARCH(บันทึกข้อความ!$Q$11,Table1[[#This Row],[ชื่อครู]])),MAX($F$1:F41)+1,0)</f>
        <v>0</v>
      </c>
      <c r="G42" s="256">
        <f t="shared" si="1"/>
        <v>41</v>
      </c>
      <c r="H42" s="246" t="e">
        <f>INDEX(Table1[ชื่อครู],MATCH(Table1[[#This Row],[F2]],Table1[F1],0))</f>
        <v>#N/A</v>
      </c>
    </row>
    <row r="43" spans="4:8" ht="15.75" customHeight="1">
      <c r="D43" s="247" t="s">
        <v>433</v>
      </c>
      <c r="E43" s="246" t="s">
        <v>402</v>
      </c>
      <c r="F43" s="256">
        <f>IF(ISNUMBER(SEARCH(บันทึกข้อความ!$Q$11,Table1[[#This Row],[ชื่อครู]])),MAX($F$1:F42)+1,0)</f>
        <v>0</v>
      </c>
      <c r="G43" s="256">
        <f t="shared" si="1"/>
        <v>42</v>
      </c>
      <c r="H43" s="246" t="e">
        <f>INDEX(Table1[ชื่อครู],MATCH(Table1[[#This Row],[F2]],Table1[F1],0))</f>
        <v>#N/A</v>
      </c>
    </row>
    <row r="44" spans="4:8" ht="15.75" customHeight="1">
      <c r="D44" s="247" t="s">
        <v>434</v>
      </c>
      <c r="E44" s="259" t="s">
        <v>403</v>
      </c>
      <c r="F44" s="256">
        <f>IF(ISNUMBER(SEARCH(บันทึกข้อความ!$Q$11,Table1[[#This Row],[ชื่อครู]])),MAX($F$1:F43)+1,0)</f>
        <v>0</v>
      </c>
      <c r="G44" s="256">
        <f t="shared" si="1"/>
        <v>43</v>
      </c>
      <c r="H44" s="246" t="e">
        <f>INDEX(Table1[ชื่อครู],MATCH(Table1[[#This Row],[F2]],Table1[F1],0))</f>
        <v>#N/A</v>
      </c>
    </row>
    <row r="45" spans="4:8" ht="15.75" customHeight="1">
      <c r="D45" s="247" t="s">
        <v>435</v>
      </c>
      <c r="E45" s="246" t="s">
        <v>404</v>
      </c>
      <c r="F45" s="256">
        <f>IF(ISNUMBER(SEARCH(บันทึกข้อความ!$Q$11,Table1[[#This Row],[ชื่อครู]])),MAX($F$1:F44)+1,0)</f>
        <v>0</v>
      </c>
      <c r="G45" s="256">
        <f t="shared" si="1"/>
        <v>44</v>
      </c>
      <c r="H45" s="246" t="e">
        <f>INDEX(Table1[ชื่อครู],MATCH(Table1[[#This Row],[F2]],Table1[F1],0))</f>
        <v>#N/A</v>
      </c>
    </row>
    <row r="46" spans="4:8" ht="15.75" customHeight="1">
      <c r="D46" s="247" t="s">
        <v>437</v>
      </c>
      <c r="E46" s="259" t="s">
        <v>405</v>
      </c>
      <c r="F46" s="256">
        <f>IF(ISNUMBER(SEARCH(บันทึกข้อความ!$Q$11,Table1[[#This Row],[ชื่อครู]])),MAX($F$1:F45)+1,0)</f>
        <v>0</v>
      </c>
      <c r="G46" s="256">
        <f t="shared" si="1"/>
        <v>45</v>
      </c>
      <c r="H46" s="246" t="e">
        <f>INDEX(Table1[ชื่อครู],MATCH(Table1[[#This Row],[F2]],Table1[F1],0))</f>
        <v>#N/A</v>
      </c>
    </row>
    <row r="47" spans="4:8" ht="15.75" customHeight="1">
      <c r="D47" s="247" t="s">
        <v>438</v>
      </c>
      <c r="E47" s="246" t="s">
        <v>406</v>
      </c>
      <c r="F47" s="256">
        <f>IF(ISNUMBER(SEARCH(บันทึกข้อความ!$Q$11,Table1[[#This Row],[ชื่อครู]])),MAX($F$1:F46)+1,0)</f>
        <v>0</v>
      </c>
      <c r="G47" s="256">
        <f t="shared" si="1"/>
        <v>46</v>
      </c>
      <c r="H47" s="246" t="e">
        <f>INDEX(Table1[ชื่อครู],MATCH(Table1[[#This Row],[F2]],Table1[F1],0))</f>
        <v>#N/A</v>
      </c>
    </row>
    <row r="48" spans="4:8" ht="15.75" customHeight="1">
      <c r="D48" s="247" t="s">
        <v>439</v>
      </c>
      <c r="E48" s="259" t="s">
        <v>407</v>
      </c>
      <c r="F48" s="256">
        <f>IF(ISNUMBER(SEARCH(บันทึกข้อความ!$Q$11,Table1[[#This Row],[ชื่อครู]])),MAX($F$1:F47)+1,0)</f>
        <v>0</v>
      </c>
      <c r="G48" s="256">
        <f t="shared" si="1"/>
        <v>47</v>
      </c>
      <c r="H48" s="246" t="e">
        <f>INDEX(Table1[ชื่อครู],MATCH(Table1[[#This Row],[F2]],Table1[F1],0))</f>
        <v>#N/A</v>
      </c>
    </row>
    <row r="49" spans="4:8" ht="15.75" customHeight="1">
      <c r="D49" s="247" t="s">
        <v>440</v>
      </c>
      <c r="E49" s="246" t="s">
        <v>408</v>
      </c>
      <c r="F49" s="256">
        <f>IF(ISNUMBER(SEARCH(บันทึกข้อความ!$Q$11,Table1[[#This Row],[ชื่อครู]])),MAX($F$1:F48)+1,0)</f>
        <v>0</v>
      </c>
      <c r="G49" s="256">
        <f t="shared" si="1"/>
        <v>48</v>
      </c>
      <c r="H49" s="246" t="e">
        <f>INDEX(Table1[ชื่อครู],MATCH(Table1[[#This Row],[F2]],Table1[F1],0))</f>
        <v>#N/A</v>
      </c>
    </row>
    <row r="50" spans="4:8" ht="15.75" customHeight="1">
      <c r="E50" s="259" t="s">
        <v>409</v>
      </c>
      <c r="F50" s="256">
        <f>IF(ISNUMBER(SEARCH(บันทึกข้อความ!$Q$11,Table1[[#This Row],[ชื่อครู]])),MAX($F$1:F49)+1,0)</f>
        <v>0</v>
      </c>
      <c r="G50" s="256">
        <f t="shared" si="1"/>
        <v>49</v>
      </c>
      <c r="H50" s="246" t="e">
        <f>INDEX(Table1[ชื่อครู],MATCH(Table1[[#This Row],[F2]],Table1[F1],0))</f>
        <v>#N/A</v>
      </c>
    </row>
    <row r="51" spans="4:8" ht="15.75" customHeight="1">
      <c r="E51" s="246" t="s">
        <v>410</v>
      </c>
      <c r="F51" s="256">
        <f>IF(ISNUMBER(SEARCH(บันทึกข้อความ!$Q$11,Table1[[#This Row],[ชื่อครู]])),MAX($F$1:F50)+1,0)</f>
        <v>0</v>
      </c>
      <c r="G51" s="256">
        <f t="shared" si="1"/>
        <v>50</v>
      </c>
      <c r="H51" s="246" t="e">
        <f>INDEX(Table1[ชื่อครู],MATCH(Table1[[#This Row],[F2]],Table1[F1],0))</f>
        <v>#N/A</v>
      </c>
    </row>
    <row r="52" spans="4:8" ht="15.75" customHeight="1">
      <c r="E52" s="259" t="s">
        <v>411</v>
      </c>
      <c r="F52" s="256">
        <f>IF(ISNUMBER(SEARCH(บันทึกข้อความ!$Q$11,Table1[[#This Row],[ชื่อครู]])),MAX($F$1:F51)+1,0)</f>
        <v>0</v>
      </c>
      <c r="G52" s="256">
        <f t="shared" si="1"/>
        <v>51</v>
      </c>
      <c r="H52" s="246" t="e">
        <f>INDEX(Table1[ชื่อครู],MATCH(Table1[[#This Row],[F2]],Table1[F1],0))</f>
        <v>#N/A</v>
      </c>
    </row>
    <row r="53" spans="4:8" ht="15.75" customHeight="1">
      <c r="E53" s="246" t="s">
        <v>412</v>
      </c>
      <c r="F53" s="256">
        <f>IF(ISNUMBER(SEARCH(บันทึกข้อความ!$Q$11,Table1[[#This Row],[ชื่อครู]])),MAX($F$1:F52)+1,0)</f>
        <v>0</v>
      </c>
      <c r="G53" s="256">
        <f t="shared" si="1"/>
        <v>52</v>
      </c>
      <c r="H53" s="246" t="e">
        <f>INDEX(Table1[ชื่อครู],MATCH(Table1[[#This Row],[F2]],Table1[F1],0))</f>
        <v>#N/A</v>
      </c>
    </row>
    <row r="54" spans="4:8" ht="15.75" customHeight="1">
      <c r="E54" s="259" t="s">
        <v>413</v>
      </c>
      <c r="F54" s="256">
        <f>IF(ISNUMBER(SEARCH(บันทึกข้อความ!$Q$11,Table1[[#This Row],[ชื่อครู]])),MAX($F$1:F53)+1,0)</f>
        <v>0</v>
      </c>
      <c r="G54" s="256">
        <f t="shared" si="1"/>
        <v>53</v>
      </c>
      <c r="H54" s="246" t="e">
        <f>INDEX(Table1[ชื่อครู],MATCH(Table1[[#This Row],[F2]],Table1[F1],0))</f>
        <v>#N/A</v>
      </c>
    </row>
    <row r="55" spans="4:8" ht="15.75" customHeight="1">
      <c r="E55" s="246" t="s">
        <v>414</v>
      </c>
      <c r="F55" s="256">
        <f>IF(ISNUMBER(SEARCH(บันทึกข้อความ!$Q$11,Table1[[#This Row],[ชื่อครู]])),MAX($F$1:F54)+1,0)</f>
        <v>0</v>
      </c>
      <c r="G55" s="256">
        <f t="shared" si="1"/>
        <v>54</v>
      </c>
      <c r="H55" s="246" t="e">
        <f>INDEX(Table1[ชื่อครู],MATCH(Table1[[#This Row],[F2]],Table1[F1],0))</f>
        <v>#N/A</v>
      </c>
    </row>
    <row r="56" spans="4:8" ht="15.75" customHeight="1">
      <c r="E56" s="259" t="s">
        <v>415</v>
      </c>
      <c r="F56" s="256">
        <f>IF(ISNUMBER(SEARCH(บันทึกข้อความ!$Q$11,Table1[[#This Row],[ชื่อครู]])),MAX($F$1:F55)+1,0)</f>
        <v>0</v>
      </c>
      <c r="G56" s="256">
        <f t="shared" si="1"/>
        <v>55</v>
      </c>
      <c r="H56" s="246" t="e">
        <f>INDEX(Table1[ชื่อครู],MATCH(Table1[[#This Row],[F2]],Table1[F1],0))</f>
        <v>#N/A</v>
      </c>
    </row>
    <row r="57" spans="4:8" ht="15.75" customHeight="1">
      <c r="E57" s="246" t="s">
        <v>416</v>
      </c>
      <c r="F57" s="256">
        <f>IF(ISNUMBER(SEARCH(บันทึกข้อความ!$Q$11,Table1[[#This Row],[ชื่อครู]])),MAX($F$1:F56)+1,0)</f>
        <v>0</v>
      </c>
      <c r="G57" s="256">
        <f t="shared" si="1"/>
        <v>56</v>
      </c>
      <c r="H57" s="246" t="e">
        <f>INDEX(Table1[ชื่อครู],MATCH(Table1[[#This Row],[F2]],Table1[F1],0))</f>
        <v>#N/A</v>
      </c>
    </row>
    <row r="58" spans="4:8" ht="15.75" customHeight="1">
      <c r="E58" s="259" t="s">
        <v>319</v>
      </c>
      <c r="F58" s="256">
        <f>IF(ISNUMBER(SEARCH(บันทึกข้อความ!$Q$11,Table1[[#This Row],[ชื่อครู]])),MAX($F$1:F57)+1,0)</f>
        <v>0</v>
      </c>
      <c r="G58" s="256">
        <f t="shared" si="1"/>
        <v>57</v>
      </c>
      <c r="H58" s="246" t="e">
        <f>INDEX(Table1[ชื่อครู],MATCH(Table1[[#This Row],[F2]],Table1[F1],0))</f>
        <v>#N/A</v>
      </c>
    </row>
    <row r="59" spans="4:8" ht="15.75" customHeight="1">
      <c r="E59" s="259" t="s">
        <v>320</v>
      </c>
      <c r="F59" s="256">
        <f>IF(ISNUMBER(SEARCH(บันทึกข้อความ!$Q$11,Table1[[#This Row],[ชื่อครู]])),MAX($F$1:F58)+1,0)</f>
        <v>0</v>
      </c>
      <c r="G59" s="256">
        <f t="shared" si="1"/>
        <v>58</v>
      </c>
      <c r="H59" s="246" t="e">
        <f>INDEX(Table1[ชื่อครู],MATCH(Table1[[#This Row],[F2]],Table1[F1],0))</f>
        <v>#N/A</v>
      </c>
    </row>
    <row r="60" spans="4:8" ht="15.75" customHeight="1">
      <c r="E60" s="259" t="s">
        <v>321</v>
      </c>
      <c r="F60" s="256">
        <f>IF(ISNUMBER(SEARCH(บันทึกข้อความ!$Q$11,Table1[[#This Row],[ชื่อครู]])),MAX($F$1:F59)+1,0)</f>
        <v>0</v>
      </c>
      <c r="G60" s="256">
        <f t="shared" si="1"/>
        <v>59</v>
      </c>
      <c r="H60" s="246" t="e">
        <f>INDEX(Table1[ชื่อครู],MATCH(Table1[[#This Row],[F2]],Table1[F1],0))</f>
        <v>#N/A</v>
      </c>
    </row>
    <row r="61" spans="4:8" ht="15.75" customHeight="1">
      <c r="E61" s="259" t="s">
        <v>322</v>
      </c>
      <c r="F61" s="256">
        <f>IF(ISNUMBER(SEARCH(บันทึกข้อความ!$Q$11,Table1[[#This Row],[ชื่อครู]])),MAX($F$1:F60)+1,0)</f>
        <v>0</v>
      </c>
      <c r="G61" s="256">
        <f t="shared" si="1"/>
        <v>60</v>
      </c>
      <c r="H61" s="246" t="e">
        <f>INDEX(Table1[ชื่อครู],MATCH(Table1[[#This Row],[F2]],Table1[F1],0))</f>
        <v>#N/A</v>
      </c>
    </row>
    <row r="62" spans="4:8" ht="15.75" customHeight="1">
      <c r="E62" s="259" t="s">
        <v>421</v>
      </c>
      <c r="F62" s="256">
        <f>IF(ISNUMBER(SEARCH(บันทึกข้อความ!$Q$11,Table1[[#This Row],[ชื่อครู]])),MAX($F$1:F61)+1,0)</f>
        <v>0</v>
      </c>
      <c r="G62" s="256">
        <f t="shared" si="1"/>
        <v>61</v>
      </c>
      <c r="H62" s="246" t="e">
        <f>INDEX(Table1[ชื่อครู],MATCH(Table1[[#This Row],[F2]],Table1[F1],0))</f>
        <v>#N/A</v>
      </c>
    </row>
    <row r="63" spans="4:8" ht="15.75" customHeight="1">
      <c r="E63" s="246" t="s">
        <v>452</v>
      </c>
      <c r="F63" s="256">
        <f>IF(ISNUMBER(SEARCH(บันทึกข้อความ!$Q$11,Table1[[#This Row],[ชื่อครู]])),MAX($F$1:F62)+1,0)</f>
        <v>0</v>
      </c>
      <c r="G63" s="256">
        <f t="shared" si="1"/>
        <v>62</v>
      </c>
      <c r="H63" s="246" t="e">
        <f>INDEX(Table1[ชื่อครู],MATCH(Table1[[#This Row],[F2]],Table1[F1],0))</f>
        <v>#N/A</v>
      </c>
    </row>
    <row r="64" spans="4:8" ht="15.75" customHeight="1">
      <c r="E64" s="259" t="s">
        <v>323</v>
      </c>
      <c r="F64" s="256">
        <f>IF(ISNUMBER(SEARCH(บันทึกข้อความ!$Q$11,Table1[[#This Row],[ชื่อครู]])),MAX($F$1:F63)+1,0)</f>
        <v>0</v>
      </c>
      <c r="G64" s="256">
        <f t="shared" si="1"/>
        <v>63</v>
      </c>
      <c r="H64" s="246" t="e">
        <f>INDEX(Table1[ชื่อครู],MATCH(Table1[[#This Row],[F2]],Table1[F1],0))</f>
        <v>#N/A</v>
      </c>
    </row>
    <row r="65" spans="5:8" ht="15.75" customHeight="1">
      <c r="E65" s="259" t="s">
        <v>324</v>
      </c>
      <c r="F65" s="256">
        <f>IF(ISNUMBER(SEARCH(บันทึกข้อความ!$Q$11,Table1[[#This Row],[ชื่อครู]])),MAX($F$1:F64)+1,0)</f>
        <v>0</v>
      </c>
      <c r="G65" s="256">
        <f t="shared" si="1"/>
        <v>64</v>
      </c>
      <c r="H65" s="246" t="e">
        <f>INDEX(Table1[ชื่อครู],MATCH(Table1[[#This Row],[F2]],Table1[F1],0))</f>
        <v>#N/A</v>
      </c>
    </row>
    <row r="66" spans="5:8" ht="15.75" customHeight="1">
      <c r="E66" s="259" t="s">
        <v>325</v>
      </c>
      <c r="F66" s="256">
        <f>IF(ISNUMBER(SEARCH(บันทึกข้อความ!$Q$11,Table1[[#This Row],[ชื่อครู]])),MAX($F$1:F65)+1,0)</f>
        <v>0</v>
      </c>
      <c r="G66" s="256">
        <f t="shared" ref="G66:G77" si="2">ROW()-1</f>
        <v>65</v>
      </c>
      <c r="H66" s="246" t="e">
        <f>INDEX(Table1[ชื่อครู],MATCH(Table1[[#This Row],[F2]],Table1[F1],0))</f>
        <v>#N/A</v>
      </c>
    </row>
    <row r="67" spans="5:8" ht="15.75" customHeight="1">
      <c r="E67" s="259" t="s">
        <v>427</v>
      </c>
      <c r="F67" s="256">
        <f>IF(ISNUMBER(SEARCH(บันทึกข้อความ!$Q$11,Table1[[#This Row],[ชื่อครู]])),MAX($F$1:F66)+1,0)</f>
        <v>0</v>
      </c>
      <c r="G67" s="256">
        <f t="shared" si="2"/>
        <v>66</v>
      </c>
      <c r="H67" s="246" t="e">
        <f>INDEX(Table1[ชื่อครู],MATCH(Table1[[#This Row],[F2]],Table1[F1],0))</f>
        <v>#N/A</v>
      </c>
    </row>
    <row r="68" spans="5:8" ht="15.75" customHeight="1">
      <c r="E68" s="246" t="s">
        <v>451</v>
      </c>
      <c r="F68" s="256">
        <f>IF(ISNUMBER(SEARCH(บันทึกข้อความ!$Q$11,Table1[[#This Row],[ชื่อครู]])),MAX($F$1:F67)+1,0)</f>
        <v>0</v>
      </c>
      <c r="G68" s="256">
        <f t="shared" si="2"/>
        <v>67</v>
      </c>
      <c r="H68" s="246" t="e">
        <f>INDEX(Table1[ชื่อครู],MATCH(Table1[[#This Row],[F2]],Table1[F1],0))</f>
        <v>#N/A</v>
      </c>
    </row>
    <row r="69" spans="5:8" ht="15.75" customHeight="1">
      <c r="E69" s="259" t="s">
        <v>429</v>
      </c>
      <c r="F69" s="256">
        <f>IF(ISNUMBER(SEARCH(บันทึกข้อความ!$Q$11,Table1[[#This Row],[ชื่อครู]])),MAX($F$1:F68)+1,0)</f>
        <v>0</v>
      </c>
      <c r="G69" s="256">
        <f t="shared" si="2"/>
        <v>68</v>
      </c>
      <c r="H69" s="246" t="e">
        <f>INDEX(Table1[ชื่อครู],MATCH(Table1[[#This Row],[F2]],Table1[F1],0))</f>
        <v>#N/A</v>
      </c>
    </row>
    <row r="70" spans="5:8" ht="15.75" customHeight="1">
      <c r="E70" s="246" t="s">
        <v>453</v>
      </c>
      <c r="F70" s="256">
        <f>IF(ISNUMBER(SEARCH(บันทึกข้อความ!$Q$11,Table1[[#This Row],[ชื่อครู]])),MAX($F$1:F69)+1,0)</f>
        <v>0</v>
      </c>
      <c r="G70" s="256">
        <f t="shared" si="2"/>
        <v>69</v>
      </c>
      <c r="H70" s="246" t="e">
        <f>INDEX(Table1[ชื่อครู],MATCH(Table1[[#This Row],[F2]],Table1[F1],0))</f>
        <v>#N/A</v>
      </c>
    </row>
    <row r="71" spans="5:8" ht="15.75" customHeight="1">
      <c r="E71" s="259" t="s">
        <v>326</v>
      </c>
      <c r="F71" s="256">
        <f>IF(ISNUMBER(SEARCH(บันทึกข้อความ!$Q$11,Table1[[#This Row],[ชื่อครู]])),MAX($F$1:F70)+1,0)</f>
        <v>0</v>
      </c>
      <c r="G71" s="256">
        <f t="shared" si="2"/>
        <v>70</v>
      </c>
      <c r="H71" s="246" t="e">
        <f>INDEX(Table1[ชื่อครู],MATCH(Table1[[#This Row],[F2]],Table1[F1],0))</f>
        <v>#N/A</v>
      </c>
    </row>
    <row r="72" spans="5:8" ht="15.75" customHeight="1">
      <c r="E72" s="259" t="s">
        <v>327</v>
      </c>
      <c r="F72" s="256">
        <f>IF(ISNUMBER(SEARCH(บันทึกข้อความ!$Q$11,Table1[[#This Row],[ชื่อครู]])),MAX($F$1:F71)+1,0)</f>
        <v>0</v>
      </c>
      <c r="G72" s="256">
        <f t="shared" si="2"/>
        <v>71</v>
      </c>
      <c r="H72" s="246" t="e">
        <f>INDEX(Table1[ชื่อครู],MATCH(Table1[[#This Row],[F2]],Table1[F1],0))</f>
        <v>#N/A</v>
      </c>
    </row>
    <row r="73" spans="5:8" ht="15.75" customHeight="1">
      <c r="E73" s="259" t="s">
        <v>328</v>
      </c>
      <c r="F73" s="256">
        <f>IF(ISNUMBER(SEARCH(บันทึกข้อความ!$Q$11,Table1[[#This Row],[ชื่อครู]])),MAX($F$1:F72)+1,0)</f>
        <v>0</v>
      </c>
      <c r="G73" s="256">
        <f t="shared" si="2"/>
        <v>72</v>
      </c>
      <c r="H73" s="246" t="e">
        <f>INDEX(Table1[ชื่อครู],MATCH(Table1[[#This Row],[F2]],Table1[F1],0))</f>
        <v>#N/A</v>
      </c>
    </row>
    <row r="74" spans="5:8" ht="15.75" customHeight="1">
      <c r="E74" s="259" t="s">
        <v>329</v>
      </c>
      <c r="F74" s="256">
        <f>IF(ISNUMBER(SEARCH(บันทึกข้อความ!$Q$11,Table1[[#This Row],[ชื่อครู]])),MAX($F$1:F73)+1,0)</f>
        <v>0</v>
      </c>
      <c r="G74" s="256">
        <f t="shared" si="2"/>
        <v>73</v>
      </c>
      <c r="H74" s="246" t="e">
        <f>INDEX(Table1[ชื่อครู],MATCH(Table1[[#This Row],[F2]],Table1[F1],0))</f>
        <v>#N/A</v>
      </c>
    </row>
    <row r="75" spans="5:8" ht="15.75" customHeight="1">
      <c r="E75" s="259" t="s">
        <v>330</v>
      </c>
      <c r="F75" s="256">
        <f>IF(ISNUMBER(SEARCH(บันทึกข้อความ!$Q$11,Table1[[#This Row],[ชื่อครู]])),MAX($F$1:F74)+1,0)</f>
        <v>0</v>
      </c>
      <c r="G75" s="256">
        <f t="shared" si="2"/>
        <v>74</v>
      </c>
      <c r="H75" s="246" t="e">
        <f>INDEX(Table1[ชื่อครู],MATCH(Table1[[#This Row],[F2]],Table1[F1],0))</f>
        <v>#N/A</v>
      </c>
    </row>
    <row r="76" spans="5:8" ht="15.75" customHeight="1">
      <c r="E76" s="259" t="s">
        <v>436</v>
      </c>
      <c r="F76" s="256">
        <f>IF(ISNUMBER(SEARCH(บันทึกข้อความ!$Q$11,Table1[[#This Row],[ชื่อครู]])),MAX($F$1:F75)+1,0)</f>
        <v>0</v>
      </c>
      <c r="G76" s="256">
        <f t="shared" si="2"/>
        <v>75</v>
      </c>
      <c r="H76" s="246" t="e">
        <f>INDEX(Table1[ชื่อครู],MATCH(Table1[[#This Row],[F2]],Table1[F1],0))</f>
        <v>#N/A</v>
      </c>
    </row>
    <row r="77" spans="5:8" ht="15.75" customHeight="1">
      <c r="E77" s="246" t="s">
        <v>454</v>
      </c>
      <c r="F77" s="256">
        <f>IF(ISNUMBER(SEARCH(บันทึกข้อความ!$Q$11,Table1[[#This Row],[ชื่อครู]])),MAX($F$1:F76)+1,0)</f>
        <v>0</v>
      </c>
      <c r="G77" s="256">
        <f t="shared" si="2"/>
        <v>76</v>
      </c>
      <c r="H77" s="246" t="e">
        <f>INDEX(Table1[ชื่อครู],MATCH(Table1[[#This Row],[F2]],Table1[F1],0))</f>
        <v>#N/A</v>
      </c>
    </row>
    <row r="78" spans="5:8" ht="15.75" customHeight="1">
      <c r="E78" s="259" t="s">
        <v>331</v>
      </c>
      <c r="F78" s="256">
        <f>IF(ISNUMBER(SEARCH(บันทึกข้อความ!$Q$11,Table1[[#This Row],[ชื่อครู]])),MAX($F$1:F77)+1,0)</f>
        <v>0</v>
      </c>
      <c r="G78" s="256">
        <f>ROW()-1</f>
        <v>77</v>
      </c>
      <c r="H78" s="246" t="e">
        <f>INDEX(Table1[ชื่อครู],MATCH(Table1[[#This Row],[F2]],Table1[F1],0))</f>
        <v>#N/A</v>
      </c>
    </row>
    <row r="79" spans="5:8" ht="15.75" customHeight="1">
      <c r="E79" s="259" t="s">
        <v>332</v>
      </c>
      <c r="F79" s="256">
        <f>IF(ISNUMBER(SEARCH(บันทึกข้อความ!$Q$11,Table1[[#This Row],[ชื่อครู]])),MAX($F$1:F78)+1,0)</f>
        <v>0</v>
      </c>
      <c r="G79" s="256">
        <f t="shared" ref="G79:G82" si="3">ROW()-1</f>
        <v>78</v>
      </c>
      <c r="H79" s="246" t="e">
        <f>INDEX(Table1[ชื่อครู],MATCH(Table1[[#This Row],[F2]],Table1[F1],0))</f>
        <v>#N/A</v>
      </c>
    </row>
    <row r="80" spans="5:8" ht="15.75" customHeight="1">
      <c r="E80" s="259" t="s">
        <v>333</v>
      </c>
      <c r="F80" s="256">
        <f>IF(ISNUMBER(SEARCH(บันทึกข้อความ!$Q$11,Table1[[#This Row],[ชื่อครู]])),MAX($F$1:F79)+1,0)</f>
        <v>0</v>
      </c>
      <c r="G80" s="256">
        <f t="shared" si="3"/>
        <v>79</v>
      </c>
      <c r="H80" s="246" t="e">
        <f>INDEX(Table1[ชื่อครู],MATCH(Table1[[#This Row],[F2]],Table1[F1],0))</f>
        <v>#N/A</v>
      </c>
    </row>
    <row r="81" spans="5:8" ht="15.75" customHeight="1">
      <c r="E81" s="259" t="s">
        <v>441</v>
      </c>
      <c r="F81" s="256">
        <f>IF(ISNUMBER(SEARCH(บันทึกข้อความ!$Q$11,Table1[[#This Row],[ชื่อครู]])),MAX($F$1:F80)+1,0)</f>
        <v>0</v>
      </c>
      <c r="G81" s="256">
        <f t="shared" si="3"/>
        <v>80</v>
      </c>
      <c r="H81" s="246" t="e">
        <f>INDEX(Table1[ชื่อครู],MATCH(Table1[[#This Row],[F2]],Table1[F1],0))</f>
        <v>#N/A</v>
      </c>
    </row>
    <row r="82" spans="5:8" ht="15.75" customHeight="1">
      <c r="E82" s="246" t="s">
        <v>455</v>
      </c>
      <c r="F82" s="256">
        <f>IF(ISNUMBER(SEARCH(บันทึกข้อความ!$Q$11,Table1[[#This Row],[ชื่อครู]])),MAX($F$1:F81)+1,0)</f>
        <v>0</v>
      </c>
      <c r="G82" s="256">
        <f t="shared" si="3"/>
        <v>81</v>
      </c>
      <c r="H82" s="246" t="e">
        <f>INDEX(Table1[ชื่อครู],MATCH(Table1[[#This Row],[F2]],Table1[F1],0))</f>
        <v>#N/A</v>
      </c>
    </row>
    <row r="83" spans="5:8" ht="15.75" customHeight="1"/>
    <row r="84" spans="5:8" ht="15.75" customHeight="1"/>
    <row r="85" spans="5:8" ht="15.75" customHeight="1"/>
    <row r="86" spans="5:8" ht="15.75" customHeight="1"/>
    <row r="87" spans="5:8" ht="15.75" customHeight="1"/>
    <row r="88" spans="5:8" ht="15.75" customHeight="1"/>
    <row r="89" spans="5:8" ht="15.75" customHeight="1"/>
    <row r="90" spans="5:8" ht="15.75" customHeight="1"/>
    <row r="91" spans="5:8" ht="15.75" customHeight="1"/>
    <row r="92" spans="5:8" ht="15.75" customHeight="1"/>
    <row r="93" spans="5:8" ht="15.75" customHeight="1"/>
    <row r="94" spans="5:8" ht="15.75" customHeight="1"/>
    <row r="95" spans="5:8" ht="15.75" customHeight="1"/>
    <row r="96" spans="5: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Consolidate/>
  <dataValidations count="3">
    <dataValidation type="list" allowBlank="1" showInputMessage="1" showErrorMessage="1" sqref="H23" xr:uid="{3483F2DF-4FC2-46CE-B6BF-C5D83ED01568}">
      <formula1>ระดับชั้น</formula1>
    </dataValidation>
    <dataValidation type="list" allowBlank="1" showInputMessage="1" showErrorMessage="1" sqref="I23" xr:uid="{E96DA55E-1262-4799-9B29-D1DD59B00411}">
      <formula1>INDIRECT($H$23)</formula1>
    </dataValidation>
    <dataValidation type="list" allowBlank="1" showInputMessage="1" sqref="J2 J8" xr:uid="{1A313854-40EE-4DE2-865C-5A20245571C3}">
      <formula1>OFFSET($H$2,0,0,COUNTIF(H:H,"*")-1,1)</formula1>
    </dataValidation>
  </dataValidations>
  <pageMargins left="0.7" right="0.7" top="0.75" bottom="0.75" header="0" footer="0"/>
  <pageSetup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BK1000"/>
  <sheetViews>
    <sheetView showGridLines="0" workbookViewId="0"/>
  </sheetViews>
  <sheetFormatPr defaultColWidth="12.625" defaultRowHeight="15" customHeight="1"/>
  <cols>
    <col min="1" max="1" width="3.625" customWidth="1"/>
    <col min="2" max="2" width="8.625" customWidth="1"/>
    <col min="3" max="3" width="20.875" customWidth="1"/>
    <col min="4" max="11" width="5.875" customWidth="1"/>
    <col min="12" max="12" width="10.375" customWidth="1"/>
    <col min="13" max="18" width="5.125" customWidth="1"/>
    <col min="19" max="31" width="2.875" customWidth="1"/>
    <col min="32" max="32" width="9.875" customWidth="1"/>
    <col min="33" max="33" width="12" customWidth="1"/>
    <col min="34" max="39" width="5.125" customWidth="1"/>
    <col min="40" max="40" width="10.875" customWidth="1"/>
    <col min="41" max="44" width="5.375" customWidth="1"/>
    <col min="45" max="52" width="5.625" customWidth="1"/>
    <col min="53" max="53" width="7.5" customWidth="1"/>
    <col min="54" max="54" width="9.375" customWidth="1"/>
    <col min="55" max="55" width="7.875" customWidth="1"/>
    <col min="56" max="56" width="9.375" customWidth="1"/>
    <col min="57" max="57" width="10.25" customWidth="1"/>
    <col min="58" max="60" width="8.875" customWidth="1"/>
    <col min="61" max="62" width="12.625" customWidth="1"/>
    <col min="63" max="63" width="20.375" customWidth="1"/>
  </cols>
  <sheetData>
    <row r="1" spans="1:63" ht="19.5" customHeight="1">
      <c r="A1" s="1"/>
      <c r="B1" s="1"/>
      <c r="C1" s="429" t="s">
        <v>32</v>
      </c>
      <c r="D1" s="430"/>
      <c r="E1" s="430"/>
      <c r="F1" s="430"/>
      <c r="G1" s="430"/>
      <c r="H1" s="430"/>
      <c r="I1" s="430"/>
      <c r="J1" s="430"/>
      <c r="K1" s="43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29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1/7 ปีการศึกษา 2567         </v>
      </c>
      <c r="D2" s="430"/>
      <c r="E2" s="430"/>
      <c r="F2" s="430"/>
      <c r="G2" s="430"/>
      <c r="H2" s="430"/>
      <c r="I2" s="430"/>
      <c r="J2" s="430"/>
      <c r="K2" s="430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32" t="s">
        <v>2</v>
      </c>
      <c r="B4" s="415" t="str">
        <f>สรุปผลสมรรถนะ!C4</f>
        <v>เลขประจำตัวนักเรียน</v>
      </c>
      <c r="C4" s="433" t="s">
        <v>31</v>
      </c>
      <c r="D4" s="439" t="s">
        <v>33</v>
      </c>
      <c r="E4" s="411"/>
      <c r="F4" s="411"/>
      <c r="G4" s="411"/>
      <c r="H4" s="411"/>
      <c r="I4" s="411"/>
      <c r="J4" s="411"/>
      <c r="K4" s="411"/>
      <c r="L4" s="412"/>
      <c r="M4" s="442" t="s">
        <v>34</v>
      </c>
      <c r="N4" s="411"/>
      <c r="O4" s="411"/>
      <c r="P4" s="411"/>
      <c r="Q4" s="411"/>
      <c r="R4" s="412"/>
      <c r="S4" s="437" t="s">
        <v>35</v>
      </c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2"/>
      <c r="AG4" s="410" t="s">
        <v>36</v>
      </c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2"/>
      <c r="AS4" s="413" t="s">
        <v>37</v>
      </c>
      <c r="AT4" s="411"/>
      <c r="AU4" s="411"/>
      <c r="AV4" s="411"/>
      <c r="AW4" s="411"/>
      <c r="AX4" s="411"/>
      <c r="AY4" s="411"/>
      <c r="AZ4" s="411"/>
      <c r="BA4" s="414" t="s">
        <v>93</v>
      </c>
      <c r="BB4" s="415" t="s">
        <v>19</v>
      </c>
      <c r="BC4" s="415" t="s">
        <v>39</v>
      </c>
      <c r="BD4" s="415" t="s">
        <v>94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396"/>
      <c r="B5" s="396"/>
      <c r="C5" s="427"/>
      <c r="D5" s="444" t="s">
        <v>40</v>
      </c>
      <c r="E5" s="400"/>
      <c r="F5" s="400"/>
      <c r="G5" s="401"/>
      <c r="H5" s="445" t="s">
        <v>41</v>
      </c>
      <c r="I5" s="401"/>
      <c r="J5" s="446" t="s">
        <v>42</v>
      </c>
      <c r="K5" s="401"/>
      <c r="L5" s="5" t="s">
        <v>43</v>
      </c>
      <c r="M5" s="447" t="s">
        <v>40</v>
      </c>
      <c r="N5" s="400"/>
      <c r="O5" s="401"/>
      <c r="P5" s="443" t="s">
        <v>41</v>
      </c>
      <c r="Q5" s="400"/>
      <c r="R5" s="418"/>
      <c r="S5" s="448" t="s">
        <v>40</v>
      </c>
      <c r="T5" s="400"/>
      <c r="U5" s="400"/>
      <c r="V5" s="400"/>
      <c r="W5" s="400"/>
      <c r="X5" s="400"/>
      <c r="Y5" s="400"/>
      <c r="Z5" s="400"/>
      <c r="AA5" s="400"/>
      <c r="AB5" s="400"/>
      <c r="AC5" s="400"/>
      <c r="AD5" s="400"/>
      <c r="AE5" s="401"/>
      <c r="AF5" s="6" t="s">
        <v>41</v>
      </c>
      <c r="AG5" s="7" t="s">
        <v>40</v>
      </c>
      <c r="AH5" s="449" t="s">
        <v>41</v>
      </c>
      <c r="AI5" s="400"/>
      <c r="AJ5" s="401"/>
      <c r="AK5" s="449" t="s">
        <v>42</v>
      </c>
      <c r="AL5" s="400"/>
      <c r="AM5" s="401"/>
      <c r="AN5" s="8" t="s">
        <v>43</v>
      </c>
      <c r="AO5" s="450" t="s">
        <v>44</v>
      </c>
      <c r="AP5" s="401"/>
      <c r="AQ5" s="450" t="s">
        <v>45</v>
      </c>
      <c r="AR5" s="418"/>
      <c r="AS5" s="451" t="s">
        <v>40</v>
      </c>
      <c r="AT5" s="400"/>
      <c r="AU5" s="400"/>
      <c r="AV5" s="401"/>
      <c r="AW5" s="416" t="s">
        <v>41</v>
      </c>
      <c r="AX5" s="400"/>
      <c r="AY5" s="400"/>
      <c r="AZ5" s="400"/>
      <c r="BA5" s="393"/>
      <c r="BB5" s="396"/>
      <c r="BC5" s="396"/>
      <c r="BD5" s="396"/>
      <c r="BE5" s="18"/>
      <c r="BF5" s="18"/>
      <c r="BG5" s="18"/>
      <c r="BH5" s="18"/>
      <c r="BI5" s="18"/>
      <c r="BJ5" s="18"/>
      <c r="BK5" s="18"/>
    </row>
    <row r="6" spans="1:63" ht="16.5" customHeight="1">
      <c r="A6" s="396"/>
      <c r="B6" s="396"/>
      <c r="C6" s="427"/>
      <c r="D6" s="440" t="s">
        <v>46</v>
      </c>
      <c r="E6" s="400"/>
      <c r="F6" s="400"/>
      <c r="G6" s="401"/>
      <c r="H6" s="441" t="s">
        <v>46</v>
      </c>
      <c r="I6" s="401"/>
      <c r="J6" s="441" t="s">
        <v>46</v>
      </c>
      <c r="K6" s="401"/>
      <c r="L6" s="9" t="s">
        <v>46</v>
      </c>
      <c r="M6" s="435" t="s">
        <v>46</v>
      </c>
      <c r="N6" s="400"/>
      <c r="O6" s="401"/>
      <c r="P6" s="436" t="s">
        <v>46</v>
      </c>
      <c r="Q6" s="400"/>
      <c r="R6" s="418"/>
      <c r="S6" s="438" t="s">
        <v>46</v>
      </c>
      <c r="T6" s="400"/>
      <c r="U6" s="400"/>
      <c r="V6" s="400"/>
      <c r="W6" s="400"/>
      <c r="X6" s="400"/>
      <c r="Y6" s="400"/>
      <c r="Z6" s="400"/>
      <c r="AA6" s="400"/>
      <c r="AB6" s="400"/>
      <c r="AC6" s="400"/>
      <c r="AD6" s="400"/>
      <c r="AE6" s="401"/>
      <c r="AF6" s="10" t="s">
        <v>46</v>
      </c>
      <c r="AG6" s="11" t="s">
        <v>46</v>
      </c>
      <c r="AH6" s="417" t="s">
        <v>46</v>
      </c>
      <c r="AI6" s="400"/>
      <c r="AJ6" s="401"/>
      <c r="AK6" s="417" t="s">
        <v>46</v>
      </c>
      <c r="AL6" s="400"/>
      <c r="AM6" s="401"/>
      <c r="AN6" s="12" t="s">
        <v>46</v>
      </c>
      <c r="AO6" s="417" t="s">
        <v>46</v>
      </c>
      <c r="AP6" s="401"/>
      <c r="AQ6" s="417" t="s">
        <v>46</v>
      </c>
      <c r="AR6" s="418"/>
      <c r="AS6" s="421" t="s">
        <v>46</v>
      </c>
      <c r="AT6" s="400"/>
      <c r="AU6" s="400"/>
      <c r="AV6" s="401"/>
      <c r="AW6" s="422" t="s">
        <v>46</v>
      </c>
      <c r="AX6" s="400"/>
      <c r="AY6" s="400"/>
      <c r="AZ6" s="400"/>
      <c r="BA6" s="393"/>
      <c r="BB6" s="396"/>
      <c r="BC6" s="396"/>
      <c r="BD6" s="396"/>
      <c r="BE6" s="18"/>
      <c r="BF6" s="18"/>
      <c r="BG6" s="18"/>
      <c r="BH6" s="18"/>
      <c r="BI6" s="18"/>
      <c r="BJ6" s="18"/>
      <c r="BK6" s="18"/>
    </row>
    <row r="7" spans="1:63" ht="15.75" customHeight="1">
      <c r="A7" s="396"/>
      <c r="B7" s="396"/>
      <c r="C7" s="427"/>
      <c r="D7" s="434" t="s">
        <v>47</v>
      </c>
      <c r="E7" s="431" t="s">
        <v>48</v>
      </c>
      <c r="F7" s="431" t="s">
        <v>49</v>
      </c>
      <c r="G7" s="431" t="s">
        <v>50</v>
      </c>
      <c r="H7" s="431" t="s">
        <v>51</v>
      </c>
      <c r="I7" s="431" t="s">
        <v>52</v>
      </c>
      <c r="J7" s="431" t="s">
        <v>53</v>
      </c>
      <c r="K7" s="431" t="s">
        <v>54</v>
      </c>
      <c r="L7" s="389" t="s">
        <v>55</v>
      </c>
      <c r="M7" s="392" t="s">
        <v>56</v>
      </c>
      <c r="N7" s="395" t="s">
        <v>57</v>
      </c>
      <c r="O7" s="395" t="s">
        <v>58</v>
      </c>
      <c r="P7" s="395" t="s">
        <v>59</v>
      </c>
      <c r="Q7" s="395" t="s">
        <v>60</v>
      </c>
      <c r="R7" s="402" t="s">
        <v>61</v>
      </c>
      <c r="S7" s="399" t="s">
        <v>62</v>
      </c>
      <c r="T7" s="400"/>
      <c r="U7" s="400"/>
      <c r="V7" s="400"/>
      <c r="W7" s="400"/>
      <c r="X7" s="400"/>
      <c r="Y7" s="400"/>
      <c r="Z7" s="401"/>
      <c r="AA7" s="405" t="s">
        <v>63</v>
      </c>
      <c r="AB7" s="407" t="s">
        <v>64</v>
      </c>
      <c r="AC7" s="400"/>
      <c r="AD7" s="401"/>
      <c r="AE7" s="405" t="s">
        <v>65</v>
      </c>
      <c r="AF7" s="406" t="s">
        <v>66</v>
      </c>
      <c r="AG7" s="419" t="s">
        <v>67</v>
      </c>
      <c r="AH7" s="420" t="s">
        <v>68</v>
      </c>
      <c r="AI7" s="420" t="s">
        <v>69</v>
      </c>
      <c r="AJ7" s="420" t="s">
        <v>70</v>
      </c>
      <c r="AK7" s="420" t="s">
        <v>71</v>
      </c>
      <c r="AL7" s="420" t="s">
        <v>72</v>
      </c>
      <c r="AM7" s="420" t="s">
        <v>73</v>
      </c>
      <c r="AN7" s="420" t="s">
        <v>74</v>
      </c>
      <c r="AO7" s="420" t="s">
        <v>75</v>
      </c>
      <c r="AP7" s="420" t="s">
        <v>76</v>
      </c>
      <c r="AQ7" s="420" t="s">
        <v>77</v>
      </c>
      <c r="AR7" s="423" t="s">
        <v>78</v>
      </c>
      <c r="AS7" s="424" t="s">
        <v>79</v>
      </c>
      <c r="AT7" s="425" t="s">
        <v>80</v>
      </c>
      <c r="AU7" s="425" t="s">
        <v>81</v>
      </c>
      <c r="AV7" s="425" t="s">
        <v>82</v>
      </c>
      <c r="AW7" s="425" t="s">
        <v>83</v>
      </c>
      <c r="AX7" s="425" t="s">
        <v>84</v>
      </c>
      <c r="AY7" s="425" t="s">
        <v>85</v>
      </c>
      <c r="AZ7" s="426" t="s">
        <v>86</v>
      </c>
      <c r="BA7" s="394"/>
      <c r="BB7" s="396"/>
      <c r="BC7" s="396"/>
      <c r="BD7" s="396"/>
      <c r="BE7" s="19"/>
      <c r="BF7" s="19"/>
      <c r="BG7" s="19"/>
      <c r="BH7" s="19"/>
      <c r="BI7" s="19"/>
      <c r="BJ7" s="19"/>
      <c r="BK7" s="19"/>
    </row>
    <row r="8" spans="1:63" ht="15.75" customHeight="1">
      <c r="A8" s="396"/>
      <c r="B8" s="396"/>
      <c r="C8" s="427"/>
      <c r="D8" s="393"/>
      <c r="E8" s="396"/>
      <c r="F8" s="396"/>
      <c r="G8" s="396"/>
      <c r="H8" s="396"/>
      <c r="I8" s="396"/>
      <c r="J8" s="396"/>
      <c r="K8" s="396"/>
      <c r="L8" s="390"/>
      <c r="M8" s="393"/>
      <c r="N8" s="396"/>
      <c r="O8" s="396"/>
      <c r="P8" s="396"/>
      <c r="Q8" s="396"/>
      <c r="R8" s="390"/>
      <c r="S8" s="398" t="s">
        <v>87</v>
      </c>
      <c r="T8" s="403" t="s">
        <v>88</v>
      </c>
      <c r="U8" s="403" t="s">
        <v>89</v>
      </c>
      <c r="V8" s="404" t="s">
        <v>90</v>
      </c>
      <c r="W8" s="400"/>
      <c r="X8" s="401"/>
      <c r="Y8" s="403" t="s">
        <v>91</v>
      </c>
      <c r="Z8" s="403" t="s">
        <v>92</v>
      </c>
      <c r="AA8" s="396"/>
      <c r="AB8" s="403" t="s">
        <v>87</v>
      </c>
      <c r="AC8" s="403" t="s">
        <v>88</v>
      </c>
      <c r="AD8" s="403" t="s">
        <v>89</v>
      </c>
      <c r="AE8" s="396"/>
      <c r="AF8" s="390"/>
      <c r="AG8" s="393"/>
      <c r="AH8" s="396"/>
      <c r="AI8" s="396"/>
      <c r="AJ8" s="396"/>
      <c r="AK8" s="396"/>
      <c r="AL8" s="396"/>
      <c r="AM8" s="396"/>
      <c r="AN8" s="396"/>
      <c r="AO8" s="396"/>
      <c r="AP8" s="396"/>
      <c r="AQ8" s="396"/>
      <c r="AR8" s="390"/>
      <c r="AS8" s="393"/>
      <c r="AT8" s="396"/>
      <c r="AU8" s="396"/>
      <c r="AV8" s="396"/>
      <c r="AW8" s="396"/>
      <c r="AX8" s="396"/>
      <c r="AY8" s="396"/>
      <c r="AZ8" s="427"/>
      <c r="BA8" s="408">
        <f>COUNT(D10:AZ10)*3</f>
        <v>0</v>
      </c>
      <c r="BB8" s="396"/>
      <c r="BC8" s="396"/>
      <c r="BD8" s="396"/>
      <c r="BE8" s="19"/>
      <c r="BF8" s="19" t="s">
        <v>95</v>
      </c>
      <c r="BG8" s="19"/>
      <c r="BH8" s="19"/>
      <c r="BI8" s="19"/>
      <c r="BJ8" s="19"/>
      <c r="BK8" s="19"/>
    </row>
    <row r="9" spans="1:63" ht="15.75" customHeight="1">
      <c r="A9" s="397"/>
      <c r="B9" s="397"/>
      <c r="C9" s="428"/>
      <c r="D9" s="394"/>
      <c r="E9" s="397"/>
      <c r="F9" s="397"/>
      <c r="G9" s="397"/>
      <c r="H9" s="397"/>
      <c r="I9" s="397"/>
      <c r="J9" s="397"/>
      <c r="K9" s="397"/>
      <c r="L9" s="391"/>
      <c r="M9" s="394"/>
      <c r="N9" s="397"/>
      <c r="O9" s="397"/>
      <c r="P9" s="397"/>
      <c r="Q9" s="397"/>
      <c r="R9" s="391"/>
      <c r="S9" s="394"/>
      <c r="T9" s="397"/>
      <c r="U9" s="397"/>
      <c r="V9" s="13">
        <v>4.0999999999999996</v>
      </c>
      <c r="W9" s="13">
        <v>4.2</v>
      </c>
      <c r="X9" s="13">
        <v>4.3</v>
      </c>
      <c r="Y9" s="397"/>
      <c r="Z9" s="397"/>
      <c r="AA9" s="397"/>
      <c r="AB9" s="397"/>
      <c r="AC9" s="397"/>
      <c r="AD9" s="397"/>
      <c r="AE9" s="397"/>
      <c r="AF9" s="391"/>
      <c r="AG9" s="394"/>
      <c r="AH9" s="397"/>
      <c r="AI9" s="397"/>
      <c r="AJ9" s="397"/>
      <c r="AK9" s="397"/>
      <c r="AL9" s="397"/>
      <c r="AM9" s="397"/>
      <c r="AN9" s="397"/>
      <c r="AO9" s="397"/>
      <c r="AP9" s="397"/>
      <c r="AQ9" s="397"/>
      <c r="AR9" s="391"/>
      <c r="AS9" s="394"/>
      <c r="AT9" s="397"/>
      <c r="AU9" s="397"/>
      <c r="AV9" s="397"/>
      <c r="AW9" s="397"/>
      <c r="AX9" s="397"/>
      <c r="AY9" s="397"/>
      <c r="AZ9" s="428"/>
      <c r="BA9" s="394"/>
      <c r="BB9" s="397"/>
      <c r="BC9" s="397"/>
      <c r="BD9" s="397"/>
      <c r="BE9" s="19"/>
      <c r="BF9" s="409" t="s">
        <v>96</v>
      </c>
      <c r="BG9" s="400"/>
      <c r="BH9" s="401"/>
      <c r="BI9" s="20" t="s">
        <v>39</v>
      </c>
      <c r="BJ9" s="20" t="s">
        <v>94</v>
      </c>
      <c r="BK9" s="19"/>
    </row>
    <row r="10" spans="1:63" ht="15.75" customHeight="1">
      <c r="A10" s="4">
        <v>1</v>
      </c>
      <c r="B10" s="14">
        <f>IF(นักเรียน!B6="","",นักเรียน!B6)</f>
        <v>20242</v>
      </c>
      <c r="C10" s="15" t="str">
        <f>IF(นักเรียน!C6="","",นักเรียน!C6)</f>
        <v>เด็กชายอนันต์ อนุพันธุ์</v>
      </c>
      <c r="D10" s="31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 t="str">
        <f>IF(กรอกคะแนนประเมิน!AN10="","",กรอกคะแนนประเมิน!AN10)</f>
        <v/>
      </c>
      <c r="AH10" s="21" t="str">
        <f>IF(กรอกคะแนนประเมิน!AO10="","",กรอกคะแนนประเมิน!AO10)</f>
        <v/>
      </c>
      <c r="AI10" s="21" t="str">
        <f>IF(กรอกคะแนนประเมิน!AP10="","",กรอกคะแนนประเมิน!AP10)</f>
        <v/>
      </c>
      <c r="AJ10" s="21" t="str">
        <f>IF(กรอกคะแนนประเมิน!AQ10="","",กรอกคะแนนประเมิน!AQ10)</f>
        <v/>
      </c>
      <c r="AK10" s="21" t="str">
        <f>IF(กรอกคะแนนประเมิน!AR10="","",กรอกคะแนนประเมิน!AR10)</f>
        <v/>
      </c>
      <c r="AL10" s="21" t="str">
        <f>IF(กรอกคะแนนประเมิน!AS10="","",กรอกคะแนนประเมิน!AS10)</f>
        <v/>
      </c>
      <c r="AM10" s="21" t="str">
        <f>IF(กรอกคะแนนประเมิน!AV10="","",กรอกคะแนนประเมิน!AV10)</f>
        <v/>
      </c>
      <c r="AN10" s="21" t="str">
        <f>IF(กรอกคะแนนประเมิน!AW10="","",กรอกคะแนนประเมิน!AW10)</f>
        <v/>
      </c>
      <c r="AO10" s="21" t="str">
        <f>IF(กรอกคะแนนประเมิน!AX10="","",กรอกคะแนนประเมิน!AX10)</f>
        <v/>
      </c>
      <c r="AP10" s="21" t="str">
        <f>IF(กรอกคะแนนประเมิน!AY10="","",กรอกคะแนนประเมิน!AY10)</f>
        <v/>
      </c>
      <c r="AQ10" s="21" t="str">
        <f>IF(กรอกคะแนนประเมิน!AZ10="","",กรอกคะแนนประเมิน!AZ10)</f>
        <v/>
      </c>
      <c r="AR10" s="21" t="str">
        <f>IF(กรอกคะแนนประเมิน!BA10="","",กรอกคะแนนประเมิน!BA10)</f>
        <v/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0</v>
      </c>
      <c r="BB10" s="23">
        <f t="shared" ref="BB10:BB54" si="1">IF(BA10=0,0,IF(BA10="","",ROUND((BA10*100)/$BA$8,2)))</f>
        <v>0</v>
      </c>
      <c r="BC10" s="24">
        <f t="shared" ref="BC10:BC54" si="2">IF(BB10="","",VLOOKUP(BB10,$BF$10:$BJ$13,4,TRUE))</f>
        <v>0</v>
      </c>
      <c r="BD10" s="4" t="str">
        <f t="shared" ref="BD10:BD54" si="3">IF(BB10="","",VLOOKUP(BB10,$BF$10:$BJ$13,5,TRUE))</f>
        <v>ปรับปรุง</v>
      </c>
      <c r="BE10" s="25"/>
      <c r="BF10" s="26">
        <v>0</v>
      </c>
      <c r="BG10" s="27" t="s">
        <v>97</v>
      </c>
      <c r="BH10" s="26">
        <v>39</v>
      </c>
      <c r="BI10" s="28">
        <v>0</v>
      </c>
      <c r="BJ10" s="26" t="s">
        <v>98</v>
      </c>
      <c r="BK10" s="25"/>
    </row>
    <row r="11" spans="1:63" ht="15.75" customHeight="1">
      <c r="A11" s="4">
        <v>2</v>
      </c>
      <c r="B11" s="14">
        <f>IF(นักเรียน!B7="","",นักเรียน!B7)</f>
        <v>20243</v>
      </c>
      <c r="C11" s="15" t="str">
        <f>IF(นักเรียน!C7="","",นักเรียน!C7)</f>
        <v>เด็กชายกิตติกวิน ภูทัดฝน</v>
      </c>
      <c r="D11" s="31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97</v>
      </c>
      <c r="BH11" s="26">
        <v>59</v>
      </c>
      <c r="BI11" s="28">
        <v>1</v>
      </c>
      <c r="BJ11" s="26" t="s">
        <v>99</v>
      </c>
      <c r="BK11" s="25"/>
    </row>
    <row r="12" spans="1:63" ht="15.75" customHeight="1">
      <c r="A12" s="4">
        <v>3</v>
      </c>
      <c r="B12" s="14">
        <f>IF(นักเรียน!B8="","",นักเรียน!B8)</f>
        <v>20244</v>
      </c>
      <c r="C12" s="15" t="str">
        <f>IF(นักเรียน!C8="","",นักเรียน!C8)</f>
        <v>เด็กชายเขตตะวัน อุ่นทรพันธ์</v>
      </c>
      <c r="D12" s="31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97</v>
      </c>
      <c r="BH12" s="26">
        <v>74</v>
      </c>
      <c r="BI12" s="28">
        <v>2</v>
      </c>
      <c r="BJ12" s="26" t="s">
        <v>100</v>
      </c>
      <c r="BK12" s="25"/>
    </row>
    <row r="13" spans="1:63" ht="15.75" customHeight="1">
      <c r="A13" s="4">
        <v>4</v>
      </c>
      <c r="B13" s="14">
        <f>IF(นักเรียน!B9="","",นักเรียน!B9)</f>
        <v>20245</v>
      </c>
      <c r="C13" s="15" t="str">
        <f>IF(นักเรียน!C9="","",นักเรียน!C9)</f>
        <v>เด็กชายจิรพัชร์  อันทะสารคาม</v>
      </c>
      <c r="D13" s="31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97</v>
      </c>
      <c r="BH13" s="26">
        <v>100</v>
      </c>
      <c r="BI13" s="28">
        <v>3</v>
      </c>
      <c r="BJ13" s="26" t="s">
        <v>101</v>
      </c>
      <c r="BK13" s="25"/>
    </row>
    <row r="14" spans="1:63" ht="15.75" customHeight="1">
      <c r="A14" s="4">
        <v>5</v>
      </c>
      <c r="B14" s="14">
        <f>IF(นักเรียน!B10="","",นักเรียน!B10)</f>
        <v>20247</v>
      </c>
      <c r="C14" s="15" t="str">
        <f>IF(นักเรียน!C10="","",นักเรียน!C10)</f>
        <v>เด็กชายชนเมธ กาฬรัศมี</v>
      </c>
      <c r="D14" s="31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>
        <f>IF(นักเรียน!B11="","",นักเรียน!B11)</f>
        <v>20248</v>
      </c>
      <c r="C15" s="15" t="str">
        <f>IF(นักเรียน!C11="","",นักเรียน!C11)</f>
        <v>เด็กชายณัฐภัทร จำปาศรี</v>
      </c>
      <c r="D15" s="31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>
        <f>IF(นักเรียน!B12="","",นักเรียน!B12)</f>
        <v>20249</v>
      </c>
      <c r="C16" s="15" t="str">
        <f>IF(นักเรียน!C12="","",นักเรียน!C12)</f>
        <v>เด็กชายณัฐวุฒิ บุตรวงค์</v>
      </c>
      <c r="D16" s="31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>
        <f>IF(นักเรียน!B13="","",นักเรียน!B13)</f>
        <v>20250</v>
      </c>
      <c r="C17" s="15" t="str">
        <f>IF(นักเรียน!C13="","",นักเรียน!C13)</f>
        <v>เด็กชายทินภัทร ภูครองทอง</v>
      </c>
      <c r="D17" s="31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>
        <f>IF(นักเรียน!B14="","",นักเรียน!B14)</f>
        <v>20251</v>
      </c>
      <c r="C18" s="15" t="str">
        <f>IF(นักเรียน!C14="","",นักเรียน!C14)</f>
        <v>เด็กชายธนทัต  ทองคำห่อ</v>
      </c>
      <c r="D18" s="31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>
        <f>IF(นักเรียน!B15="","",นักเรียน!B15)</f>
        <v>20252</v>
      </c>
      <c r="C19" s="15" t="str">
        <f>IF(นักเรียน!C15="","",นักเรียน!C15)</f>
        <v>เด็กชายธนากร กลมเปือย</v>
      </c>
      <c r="D19" s="31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>
        <f>IF(นักเรียน!B16="","",นักเรียน!B16)</f>
        <v>20253</v>
      </c>
      <c r="C20" s="15" t="str">
        <f>IF(นักเรียน!C16="","",นักเรียน!C16)</f>
        <v xml:space="preserve">เด็กชายธารที สุขผล </v>
      </c>
      <c r="D20" s="31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>
        <f>IF(นักเรียน!B17="","",นักเรียน!B17)</f>
        <v>20256</v>
      </c>
      <c r="C21" s="15" t="str">
        <f>IF(นักเรียน!C17="","",นักเรียน!C17)</f>
        <v>เด็กชายพงศกร ทรัพย์ชม</v>
      </c>
      <c r="D21" s="31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>
        <f>IF(นักเรียน!B18="","",นักเรียน!B18)</f>
        <v>20257</v>
      </c>
      <c r="C22" s="15" t="str">
        <f>IF(นักเรียน!C18="","",นักเรียน!C18)</f>
        <v>เด็กชายภานุพงศ์ นิลสนธิ</v>
      </c>
      <c r="D22" s="31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>
        <f>IF(นักเรียน!B19="","",นักเรียน!B19)</f>
        <v>20258</v>
      </c>
      <c r="C23" s="15" t="str">
        <f>IF(นักเรียน!C19="","",นักเรียน!C19)</f>
        <v>เด็กชายภูมิพัฒน์ โพธิ์งาม</v>
      </c>
      <c r="D23" s="31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>
        <f>IF(นักเรียน!B20="","",นักเรียน!B20)</f>
        <v>20259</v>
      </c>
      <c r="C24" s="15" t="str">
        <f>IF(นักเรียน!C20="","",นักเรียน!C20)</f>
        <v>เด็กชายรวีโรจน์ แสนปาง</v>
      </c>
      <c r="D24" s="31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>
        <f>IF(นักเรียน!B21="","",นักเรียน!B21)</f>
        <v>20261</v>
      </c>
      <c r="C25" s="15" t="str">
        <f>IF(นักเรียน!C21="","",นักเรียน!C21)</f>
        <v>เด็กชายวายุ ลอยประเสริฐกุล</v>
      </c>
      <c r="D25" s="31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>
        <f>IF(นักเรียน!B22="","",นักเรียน!B22)</f>
        <v>20262</v>
      </c>
      <c r="C26" s="15" t="str">
        <f>IF(นักเรียน!C22="","",นักเรียน!C22)</f>
        <v>เด็กชายสุขสันต์ อิ่มเจือ</v>
      </c>
      <c r="D26" s="31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>
        <f>IF(นักเรียน!B23="","",นักเรียน!B23)</f>
        <v>20263</v>
      </c>
      <c r="C27" s="15" t="str">
        <f>IF(นักเรียน!C23="","",นักเรียน!C23)</f>
        <v>เด็กชายเสฏฐวุฒิ ภูมีชิต</v>
      </c>
      <c r="D27" s="31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>
        <f>IF(นักเรียน!B24="","",นักเรียน!B24)</f>
        <v>20264</v>
      </c>
      <c r="C28" s="15" t="str">
        <f>IF(นักเรียน!C24="","",นักเรียน!C24)</f>
        <v>เด็กชายอานัต  ซิบเข</v>
      </c>
      <c r="D28" s="31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>
        <f>IF(นักเรียน!B25="","",นักเรียน!B25)</f>
        <v>20265</v>
      </c>
      <c r="C29" s="15" t="str">
        <f>IF(นักเรียน!C25="","",นักเรียน!C25)</f>
        <v>เด็กหญิงกัญญารัตน์ ทองคำแสง</v>
      </c>
      <c r="D29" s="31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>
        <f t="shared" si="0"/>
        <v>0</v>
      </c>
      <c r="BB29" s="23">
        <f t="shared" si="1"/>
        <v>0</v>
      </c>
      <c r="BC29" s="24">
        <f t="shared" si="2"/>
        <v>0</v>
      </c>
      <c r="BD29" s="4" t="str">
        <f t="shared" si="3"/>
        <v>ปรับปรุง</v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>
        <f>IF(นักเรียน!B26="","",นักเรียน!B26)</f>
        <v>20267</v>
      </c>
      <c r="C30" s="15" t="str">
        <f>IF(นักเรียน!C26="","",นักเรียน!C26)</f>
        <v>เด็กหญิงกาญน์เกล้า สำราญวงค์</v>
      </c>
      <c r="D30" s="31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>
        <f t="shared" si="0"/>
        <v>0</v>
      </c>
      <c r="BB30" s="23">
        <f t="shared" si="1"/>
        <v>0</v>
      </c>
      <c r="BC30" s="24">
        <f t="shared" si="2"/>
        <v>0</v>
      </c>
      <c r="BD30" s="4" t="str">
        <f t="shared" si="3"/>
        <v>ปรับปรุง</v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>
        <f>IF(นักเรียน!B27="","",นักเรียน!B27)</f>
        <v>20268</v>
      </c>
      <c r="C31" s="15" t="str">
        <f>IF(นักเรียน!C27="","",นักเรียน!C27)</f>
        <v>เด็กหญิงชญานิษฐ์ พลดงนอก</v>
      </c>
      <c r="D31" s="31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>
        <f t="shared" si="0"/>
        <v>0</v>
      </c>
      <c r="BB31" s="23">
        <f t="shared" si="1"/>
        <v>0</v>
      </c>
      <c r="BC31" s="24">
        <f t="shared" si="2"/>
        <v>0</v>
      </c>
      <c r="BD31" s="4" t="str">
        <f t="shared" si="3"/>
        <v>ปรับปรุง</v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>
        <f>IF(นักเรียน!B28="","",นักเรียน!B28)</f>
        <v>20269</v>
      </c>
      <c r="C32" s="15" t="str">
        <f>IF(นักเรียน!C28="","",นักเรียน!C28)</f>
        <v>เด็กหญิงชลธิชา อาคะราช</v>
      </c>
      <c r="D32" s="31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>
        <f t="shared" si="0"/>
        <v>0</v>
      </c>
      <c r="BB32" s="23">
        <f t="shared" si="1"/>
        <v>0</v>
      </c>
      <c r="BC32" s="24">
        <f t="shared" si="2"/>
        <v>0</v>
      </c>
      <c r="BD32" s="4" t="str">
        <f t="shared" si="3"/>
        <v>ปรับปรุง</v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>
        <f>IF(นักเรียน!B29="","",นักเรียน!B29)</f>
        <v>20271</v>
      </c>
      <c r="C33" s="15" t="str">
        <f>IF(นักเรียน!C29="","",นักเรียน!C29)</f>
        <v>เด็กหญิงณัฐธิดา พัสดา</v>
      </c>
      <c r="D33" s="31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>
        <f t="shared" si="0"/>
        <v>0</v>
      </c>
      <c r="BB33" s="23">
        <f t="shared" si="1"/>
        <v>0</v>
      </c>
      <c r="BC33" s="24">
        <f t="shared" si="2"/>
        <v>0</v>
      </c>
      <c r="BD33" s="4" t="str">
        <f t="shared" si="3"/>
        <v>ปรับปรุง</v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>
        <f>IF(นักเรียน!B30="","",นักเรียน!B30)</f>
        <v>20272</v>
      </c>
      <c r="C34" s="15" t="str">
        <f>IF(นักเรียน!C30="","",นักเรียน!C30)</f>
        <v>เด็กหญิงธนัชชา บุญศรีนาค</v>
      </c>
      <c r="D34" s="31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>
        <f t="shared" si="0"/>
        <v>0</v>
      </c>
      <c r="BB34" s="23">
        <f t="shared" si="1"/>
        <v>0</v>
      </c>
      <c r="BC34" s="24">
        <f t="shared" si="2"/>
        <v>0</v>
      </c>
      <c r="BD34" s="4" t="str">
        <f t="shared" si="3"/>
        <v>ปรับปรุง</v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>
        <f>IF(นักเรียน!B31="","",นักเรียน!B31)</f>
        <v>20273</v>
      </c>
      <c r="C35" s="15" t="str">
        <f>IF(นักเรียน!C31="","",นักเรียน!C31)</f>
        <v>เด็กหญิงนภัสสรณ์ ถิ่นวาสนา</v>
      </c>
      <c r="D35" s="31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>
        <f t="shared" si="0"/>
        <v>0</v>
      </c>
      <c r="BB35" s="23">
        <f t="shared" si="1"/>
        <v>0</v>
      </c>
      <c r="BC35" s="24">
        <f t="shared" si="2"/>
        <v>0</v>
      </c>
      <c r="BD35" s="4" t="str">
        <f t="shared" si="3"/>
        <v>ปรับปรุง</v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>
        <f>IF(นักเรียน!B32="","",นักเรียน!B32)</f>
        <v>20275</v>
      </c>
      <c r="C36" s="15" t="str">
        <f>IF(นักเรียน!C32="","",นักเรียน!C32)</f>
        <v>เด็กหญิงปาริตา ถนอมสงวน</v>
      </c>
      <c r="D36" s="31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>
        <f t="shared" si="0"/>
        <v>0</v>
      </c>
      <c r="BB36" s="23">
        <f t="shared" si="1"/>
        <v>0</v>
      </c>
      <c r="BC36" s="24">
        <f t="shared" si="2"/>
        <v>0</v>
      </c>
      <c r="BD36" s="4" t="str">
        <f t="shared" si="3"/>
        <v>ปรับปรุง</v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>
        <f>IF(นักเรียน!B33="","",นักเรียน!B33)</f>
        <v>20276</v>
      </c>
      <c r="C37" s="15" t="str">
        <f>IF(นักเรียน!C33="","",นักเรียน!C33)</f>
        <v>เด็กหญิงพรนิภา จันคำวงค์</v>
      </c>
      <c r="D37" s="31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>
        <f t="shared" si="0"/>
        <v>0</v>
      </c>
      <c r="BB37" s="23">
        <f t="shared" si="1"/>
        <v>0</v>
      </c>
      <c r="BC37" s="24">
        <f t="shared" si="2"/>
        <v>0</v>
      </c>
      <c r="BD37" s="4" t="str">
        <f t="shared" si="3"/>
        <v>ปรับปรุง</v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>
        <f>IF(นักเรียน!B34="","",นักเรียน!B34)</f>
        <v>20277</v>
      </c>
      <c r="C38" s="15" t="str">
        <f>IF(นักเรียน!C34="","",นักเรียน!C34)</f>
        <v>เด็กหญิงพิมพ์ชนก อังคะแสน</v>
      </c>
      <c r="D38" s="31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>
        <f t="shared" si="0"/>
        <v>0</v>
      </c>
      <c r="BB38" s="23">
        <f t="shared" si="1"/>
        <v>0</v>
      </c>
      <c r="BC38" s="24">
        <f t="shared" si="2"/>
        <v>0</v>
      </c>
      <c r="BD38" s="4" t="str">
        <f t="shared" si="3"/>
        <v>ปรับปรุง</v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>
        <f>IF(นักเรียน!B35="","",นักเรียน!B35)</f>
        <v>20278</v>
      </c>
      <c r="C39" s="15" t="str">
        <f>IF(นักเรียน!C35="","",นักเรียน!C35)</f>
        <v>เด็กหญิงอัญชญาพร ภูพาดแร่</v>
      </c>
      <c r="D39" s="31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>
        <f t="shared" si="0"/>
        <v>0</v>
      </c>
      <c r="BB39" s="23">
        <f t="shared" si="1"/>
        <v>0</v>
      </c>
      <c r="BC39" s="24">
        <f t="shared" si="2"/>
        <v>0</v>
      </c>
      <c r="BD39" s="4" t="str">
        <f t="shared" si="3"/>
        <v>ปรับปรุง</v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>
        <f>IF(นักเรียน!B36="","",นักเรียน!B36)</f>
        <v>20432</v>
      </c>
      <c r="C40" s="15" t="str">
        <f>IF(นักเรียน!C36="","",นักเรียน!C36)</f>
        <v>เด็กหญิงธิดารัตน์  ไชยสัตย์</v>
      </c>
      <c r="D40" s="31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>
        <f t="shared" si="0"/>
        <v>0</v>
      </c>
      <c r="BB40" s="23">
        <f t="shared" si="1"/>
        <v>0</v>
      </c>
      <c r="BC40" s="24">
        <f t="shared" si="2"/>
        <v>0</v>
      </c>
      <c r="BD40" s="4" t="str">
        <f t="shared" si="3"/>
        <v>ปรับปรุง</v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>
        <f>IF(นักเรียน!B37="","",นักเรียน!B37)</f>
        <v>20491</v>
      </c>
      <c r="C41" s="15" t="str">
        <f>IF(นักเรียน!C37="","",นักเรียน!C37)</f>
        <v>เด็กหญิงพิยะดา ทึกทา</v>
      </c>
      <c r="D41" s="31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>
        <f t="shared" si="0"/>
        <v>0</v>
      </c>
      <c r="BB41" s="23">
        <f t="shared" si="1"/>
        <v>0</v>
      </c>
      <c r="BC41" s="24">
        <f t="shared" si="2"/>
        <v>0</v>
      </c>
      <c r="BD41" s="4" t="str">
        <f t="shared" si="3"/>
        <v>ปรับปรุง</v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>
        <f>IF(นักเรียน!B38="","",นักเรียน!B38)</f>
        <v>20501</v>
      </c>
      <c r="C42" s="15" t="str">
        <f>IF(นักเรียน!C38="","",นักเรียน!C38)</f>
        <v>เด็กชายวุฒิกร พรมเทพ</v>
      </c>
      <c r="D42" s="31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>
        <f t="shared" si="0"/>
        <v>0</v>
      </c>
      <c r="BB42" s="23">
        <f t="shared" si="1"/>
        <v>0</v>
      </c>
      <c r="BC42" s="24">
        <f t="shared" si="2"/>
        <v>0</v>
      </c>
      <c r="BD42" s="4" t="str">
        <f t="shared" si="3"/>
        <v>ปรับปรุง</v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 t="str">
        <f>IF(นักเรียน!B39="","",นักเรียน!B39)</f>
        <v/>
      </c>
      <c r="C43" s="15" t="str">
        <f>IF(นักเรียน!C39="","",นักเรียน!C39)</f>
        <v/>
      </c>
      <c r="D43" s="31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 t="str">
        <f t="shared" si="0"/>
        <v/>
      </c>
      <c r="BB43" s="23" t="str">
        <f t="shared" si="1"/>
        <v/>
      </c>
      <c r="BC43" s="24" t="str">
        <f t="shared" si="2"/>
        <v/>
      </c>
      <c r="BD43" s="4" t="str">
        <f t="shared" si="3"/>
        <v/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 t="str">
        <f>IF(นักเรียน!B40="","",นักเรียน!B40)</f>
        <v/>
      </c>
      <c r="C44" s="15" t="str">
        <f>IF(นักเรียน!C40="","",นักเรียน!C40)</f>
        <v/>
      </c>
      <c r="D44" s="31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 t="str">
        <f t="shared" si="0"/>
        <v/>
      </c>
      <c r="BB44" s="23" t="str">
        <f t="shared" si="1"/>
        <v/>
      </c>
      <c r="BC44" s="24" t="str">
        <f t="shared" si="2"/>
        <v/>
      </c>
      <c r="BD44" s="4" t="str">
        <f t="shared" si="3"/>
        <v/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 t="str">
        <f>IF(นักเรียน!B41="","",นักเรียน!B41)</f>
        <v/>
      </c>
      <c r="C45" s="15" t="str">
        <f>IF(นักเรียน!C41="","",นักเรียน!C41)</f>
        <v/>
      </c>
      <c r="D45" s="31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 t="str">
        <f t="shared" si="0"/>
        <v/>
      </c>
      <c r="BB45" s="23" t="str">
        <f t="shared" si="1"/>
        <v/>
      </c>
      <c r="BC45" s="24" t="str">
        <f t="shared" si="2"/>
        <v/>
      </c>
      <c r="BD45" s="4" t="str">
        <f t="shared" si="3"/>
        <v/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 t="str">
        <f>IF(นักเรียน!B42="","",นักเรียน!B42)</f>
        <v/>
      </c>
      <c r="C46" s="15" t="str">
        <f>IF(นักเรียน!C42="","",นักเรียน!C42)</f>
        <v/>
      </c>
      <c r="D46" s="31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 t="str">
        <f t="shared" si="0"/>
        <v/>
      </c>
      <c r="BB46" s="23" t="str">
        <f t="shared" si="1"/>
        <v/>
      </c>
      <c r="BC46" s="24" t="str">
        <f t="shared" si="2"/>
        <v/>
      </c>
      <c r="BD46" s="4" t="str">
        <f t="shared" si="3"/>
        <v/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1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1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1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1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1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1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1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1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AH5:AJ5"/>
    <mergeCell ref="AK5:AM5"/>
    <mergeCell ref="AO5:AP5"/>
    <mergeCell ref="AQ5:AR5"/>
    <mergeCell ref="AS5:AV5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4:A9"/>
    <mergeCell ref="B4:B9"/>
    <mergeCell ref="C4:C9"/>
    <mergeCell ref="D7:D9"/>
    <mergeCell ref="E7:E9"/>
    <mergeCell ref="C1:K1"/>
    <mergeCell ref="C2:K2"/>
    <mergeCell ref="G7:G9"/>
    <mergeCell ref="H7:H9"/>
    <mergeCell ref="I7:I9"/>
    <mergeCell ref="F7:F9"/>
    <mergeCell ref="J7:J9"/>
    <mergeCell ref="K7:K9"/>
    <mergeCell ref="AJ7:AJ9"/>
    <mergeCell ref="AK7:AK9"/>
    <mergeCell ref="AL7:AL9"/>
    <mergeCell ref="AM7:AM9"/>
    <mergeCell ref="AN7:AN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E7:AE9"/>
    <mergeCell ref="AF7:AF9"/>
    <mergeCell ref="AA7:AA9"/>
    <mergeCell ref="AB7:AD7"/>
    <mergeCell ref="AD8:AD9"/>
    <mergeCell ref="AB8:AB9"/>
    <mergeCell ref="AC8:AC9"/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 xr:uid="{00000000-0002-0000-0500-000000000000}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2.625" defaultRowHeight="15" customHeight="1"/>
  <cols>
    <col min="1" max="1" width="7.875" customWidth="1"/>
    <col min="2" max="2" width="10.375" customWidth="1"/>
    <col min="3" max="3" width="36.875" customWidth="1"/>
    <col min="4" max="7" width="5.5" customWidth="1"/>
    <col min="8" max="8" width="9.5" customWidth="1"/>
    <col min="9" max="26" width="7.875" customWidth="1"/>
  </cols>
  <sheetData>
    <row r="1" spans="1:26" ht="18.75">
      <c r="A1" s="32"/>
      <c r="B1" s="33" t="s">
        <v>116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>
      <c r="A2" s="32"/>
      <c r="B2" s="34"/>
      <c r="C2" s="34"/>
      <c r="D2" s="34"/>
      <c r="E2" s="34"/>
      <c r="F2" s="34"/>
      <c r="G2" s="34"/>
      <c r="H2" s="34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32"/>
      <c r="B3" s="35"/>
      <c r="C3" s="34"/>
      <c r="D3" s="34"/>
      <c r="E3" s="34"/>
      <c r="F3" s="34"/>
      <c r="G3" s="34"/>
      <c r="H3" s="34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26.25" customHeight="1">
      <c r="A4" s="32"/>
      <c r="B4" s="453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30"/>
      <c r="D4" s="430"/>
      <c r="E4" s="430"/>
      <c r="F4" s="430"/>
      <c r="G4" s="430"/>
      <c r="H4" s="430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20.25">
      <c r="A5" s="32"/>
      <c r="B5" s="453" t="str">
        <f>บันทึกข้อความ!Q9&amp;"  ปีการศึกษา "&amp;บันทึกข้อความ!Q10</f>
        <v>ชั้นมัธยมศึกษาปีที่ 1/7  ปีการศึกษา 2567</v>
      </c>
      <c r="C5" s="430"/>
      <c r="D5" s="430"/>
      <c r="E5" s="430"/>
      <c r="F5" s="430"/>
      <c r="G5" s="430"/>
      <c r="H5" s="430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31.5" customHeight="1">
      <c r="A6" s="32"/>
      <c r="B6" s="453" t="s">
        <v>117</v>
      </c>
      <c r="C6" s="430"/>
      <c r="D6" s="430"/>
      <c r="E6" s="430"/>
      <c r="F6" s="430"/>
      <c r="G6" s="430"/>
      <c r="H6" s="430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27.75" customHeight="1">
      <c r="A7" s="32"/>
      <c r="B7" s="36" t="s">
        <v>118</v>
      </c>
      <c r="C7" s="34"/>
      <c r="D7" s="34"/>
      <c r="E7" s="34"/>
      <c r="F7" s="34"/>
      <c r="G7" s="34"/>
      <c r="H7" s="34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9.5" customHeight="1">
      <c r="A8" s="32"/>
      <c r="B8" s="454" t="s">
        <v>119</v>
      </c>
      <c r="C8" s="454" t="s">
        <v>120</v>
      </c>
      <c r="D8" s="455" t="s">
        <v>39</v>
      </c>
      <c r="E8" s="400"/>
      <c r="F8" s="400"/>
      <c r="G8" s="400"/>
      <c r="H8" s="401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8.75" customHeight="1">
      <c r="A9" s="32"/>
      <c r="B9" s="396"/>
      <c r="C9" s="396"/>
      <c r="D9" s="37" t="s">
        <v>101</v>
      </c>
      <c r="E9" s="37" t="s">
        <v>100</v>
      </c>
      <c r="F9" s="37" t="s">
        <v>99</v>
      </c>
      <c r="G9" s="37" t="s">
        <v>98</v>
      </c>
      <c r="H9" s="456" t="s">
        <v>121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20.25" customHeight="1">
      <c r="A10" s="32"/>
      <c r="B10" s="397"/>
      <c r="C10" s="397"/>
      <c r="D10" s="38" t="s">
        <v>122</v>
      </c>
      <c r="E10" s="38" t="s">
        <v>123</v>
      </c>
      <c r="F10" s="38" t="s">
        <v>124</v>
      </c>
      <c r="G10" s="38">
        <v>0</v>
      </c>
      <c r="H10" s="397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8.75" customHeight="1">
      <c r="A11" s="32"/>
      <c r="B11" s="452" t="s">
        <v>23</v>
      </c>
      <c r="C11" s="39" t="s">
        <v>125</v>
      </c>
      <c r="D11" s="40"/>
      <c r="E11" s="40"/>
      <c r="F11" s="40"/>
      <c r="G11" s="40"/>
      <c r="H11" s="41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8.75" customHeight="1">
      <c r="A12" s="32"/>
      <c r="B12" s="396"/>
      <c r="C12" s="42" t="s">
        <v>126</v>
      </c>
      <c r="D12" s="43"/>
      <c r="E12" s="43"/>
      <c r="F12" s="43"/>
      <c r="G12" s="43"/>
      <c r="H12" s="44" t="s">
        <v>127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8.75" customHeight="1">
      <c r="A13" s="32"/>
      <c r="B13" s="396"/>
      <c r="C13" s="45" t="s">
        <v>128</v>
      </c>
      <c r="D13" s="46"/>
      <c r="E13" s="46"/>
      <c r="F13" s="46"/>
      <c r="G13" s="46"/>
      <c r="H13" s="44" t="s">
        <v>129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8.75" customHeight="1">
      <c r="A14" s="32"/>
      <c r="B14" s="396"/>
      <c r="C14" s="47" t="s">
        <v>130</v>
      </c>
      <c r="D14" s="48"/>
      <c r="E14" s="48"/>
      <c r="F14" s="48"/>
      <c r="G14" s="48"/>
      <c r="H14" s="44" t="s">
        <v>131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8.75" customHeight="1">
      <c r="A15" s="32"/>
      <c r="B15" s="396"/>
      <c r="C15" s="47" t="s">
        <v>132</v>
      </c>
      <c r="D15" s="48"/>
      <c r="E15" s="48"/>
      <c r="F15" s="48"/>
      <c r="G15" s="48"/>
      <c r="H15" s="44" t="s">
        <v>133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8.75" customHeight="1">
      <c r="A16" s="32"/>
      <c r="B16" s="397"/>
      <c r="C16" s="49" t="s">
        <v>134</v>
      </c>
      <c r="D16" s="50"/>
      <c r="E16" s="50"/>
      <c r="F16" s="50"/>
      <c r="G16" s="50"/>
      <c r="H16" s="51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23.25" customHeight="1">
      <c r="A17" s="32"/>
      <c r="B17" s="452" t="s">
        <v>24</v>
      </c>
      <c r="C17" s="52" t="s">
        <v>135</v>
      </c>
      <c r="D17" s="40"/>
      <c r="E17" s="40"/>
      <c r="F17" s="40"/>
      <c r="G17" s="40"/>
      <c r="H17" s="41" t="s">
        <v>136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36">
      <c r="A18" s="32"/>
      <c r="B18" s="396"/>
      <c r="C18" s="53" t="s">
        <v>137</v>
      </c>
      <c r="D18" s="48"/>
      <c r="E18" s="48"/>
      <c r="F18" s="48"/>
      <c r="G18" s="48"/>
      <c r="H18" s="44" t="s">
        <v>138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8.75">
      <c r="A19" s="32"/>
      <c r="B19" s="396"/>
      <c r="C19" s="53" t="s">
        <v>139</v>
      </c>
      <c r="D19" s="48"/>
      <c r="E19" s="48"/>
      <c r="F19" s="48"/>
      <c r="G19" s="48"/>
      <c r="H19" s="44" t="s">
        <v>140</v>
      </c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36">
      <c r="A20" s="32"/>
      <c r="B20" s="396"/>
      <c r="C20" s="53" t="s">
        <v>141</v>
      </c>
      <c r="D20" s="48"/>
      <c r="E20" s="48"/>
      <c r="F20" s="48"/>
      <c r="G20" s="48"/>
      <c r="H20" s="44" t="s">
        <v>142</v>
      </c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>
      <c r="A21" s="32"/>
      <c r="B21" s="397"/>
      <c r="C21" s="54" t="s">
        <v>143</v>
      </c>
      <c r="D21" s="50"/>
      <c r="E21" s="50"/>
      <c r="F21" s="50"/>
      <c r="G21" s="50"/>
      <c r="H21" s="55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8.75" customHeight="1">
      <c r="A22" s="32"/>
      <c r="B22" s="452" t="s">
        <v>25</v>
      </c>
      <c r="C22" s="52" t="s">
        <v>144</v>
      </c>
      <c r="D22" s="40"/>
      <c r="E22" s="40"/>
      <c r="F22" s="40"/>
      <c r="G22" s="56"/>
      <c r="H22" s="57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8.75" customHeight="1">
      <c r="A23" s="32"/>
      <c r="B23" s="396"/>
      <c r="C23" s="58" t="s">
        <v>145</v>
      </c>
      <c r="D23" s="48"/>
      <c r="E23" s="48"/>
      <c r="F23" s="48"/>
      <c r="G23" s="59"/>
      <c r="H23" s="60" t="s">
        <v>146</v>
      </c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8.75" customHeight="1">
      <c r="A24" s="32"/>
      <c r="B24" s="396"/>
      <c r="C24" s="47" t="s">
        <v>147</v>
      </c>
      <c r="D24" s="48"/>
      <c r="E24" s="48"/>
      <c r="F24" s="48"/>
      <c r="G24" s="59"/>
      <c r="H24" s="60" t="s">
        <v>148</v>
      </c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8.75" customHeight="1">
      <c r="A25" s="32"/>
      <c r="B25" s="396"/>
      <c r="C25" s="42" t="s">
        <v>149</v>
      </c>
      <c r="D25" s="43"/>
      <c r="E25" s="43"/>
      <c r="F25" s="43"/>
      <c r="G25" s="43"/>
      <c r="H25" s="60" t="s">
        <v>150</v>
      </c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8.75" customHeight="1">
      <c r="A26" s="32"/>
      <c r="B26" s="396"/>
      <c r="C26" s="45" t="s">
        <v>151</v>
      </c>
      <c r="D26" s="46"/>
      <c r="E26" s="46"/>
      <c r="F26" s="46"/>
      <c r="G26" s="46"/>
      <c r="H26" s="60" t="s">
        <v>152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8.75" customHeight="1">
      <c r="A27" s="32"/>
      <c r="B27" s="397"/>
      <c r="C27" s="49" t="s">
        <v>153</v>
      </c>
      <c r="D27" s="50"/>
      <c r="E27" s="50"/>
      <c r="F27" s="50"/>
      <c r="G27" s="61"/>
      <c r="H27" s="55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8.75" customHeight="1">
      <c r="A28" s="32"/>
      <c r="B28" s="452" t="s">
        <v>26</v>
      </c>
      <c r="C28" s="52" t="s">
        <v>154</v>
      </c>
      <c r="D28" s="40"/>
      <c r="E28" s="40"/>
      <c r="F28" s="40"/>
      <c r="G28" s="40"/>
      <c r="H28" s="57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8.75" customHeight="1">
      <c r="A29" s="32"/>
      <c r="B29" s="396"/>
      <c r="C29" s="47" t="s">
        <v>155</v>
      </c>
      <c r="D29" s="48"/>
      <c r="E29" s="48"/>
      <c r="F29" s="48"/>
      <c r="G29" s="48"/>
      <c r="H29" s="60" t="s">
        <v>156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8.75" customHeight="1">
      <c r="A30" s="32"/>
      <c r="B30" s="396"/>
      <c r="C30" s="47" t="s">
        <v>157</v>
      </c>
      <c r="D30" s="48"/>
      <c r="E30" s="48"/>
      <c r="F30" s="48"/>
      <c r="G30" s="48"/>
      <c r="H30" s="60" t="s">
        <v>158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8.75" customHeight="1">
      <c r="A31" s="32"/>
      <c r="B31" s="396"/>
      <c r="C31" s="47" t="s">
        <v>159</v>
      </c>
      <c r="D31" s="48"/>
      <c r="E31" s="48"/>
      <c r="F31" s="48"/>
      <c r="G31" s="48"/>
      <c r="H31" s="60" t="s">
        <v>160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8.75" customHeight="1">
      <c r="A32" s="32"/>
      <c r="B32" s="396"/>
      <c r="C32" s="47" t="s">
        <v>161</v>
      </c>
      <c r="D32" s="48"/>
      <c r="E32" s="48"/>
      <c r="F32" s="48"/>
      <c r="G32" s="48"/>
      <c r="H32" s="60" t="s">
        <v>162</v>
      </c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8.75" customHeight="1">
      <c r="A33" s="32"/>
      <c r="B33" s="397"/>
      <c r="C33" s="62"/>
      <c r="D33" s="50"/>
      <c r="E33" s="50"/>
      <c r="F33" s="50"/>
      <c r="G33" s="50"/>
      <c r="H33" s="63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24" customHeight="1">
      <c r="A34" s="32"/>
      <c r="B34" s="452" t="s">
        <v>27</v>
      </c>
      <c r="C34" s="64" t="s">
        <v>163</v>
      </c>
      <c r="D34" s="40"/>
      <c r="E34" s="40"/>
      <c r="F34" s="40"/>
      <c r="G34" s="56"/>
      <c r="H34" s="41" t="s">
        <v>164</v>
      </c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8.75" customHeight="1">
      <c r="A35" s="32"/>
      <c r="B35" s="396"/>
      <c r="C35" s="53" t="s">
        <v>165</v>
      </c>
      <c r="D35" s="48"/>
      <c r="E35" s="48"/>
      <c r="F35" s="48"/>
      <c r="G35" s="59"/>
      <c r="H35" s="44" t="s">
        <v>166</v>
      </c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8.75" customHeight="1">
      <c r="A36" s="32"/>
      <c r="B36" s="396"/>
      <c r="C36" s="53" t="s">
        <v>167</v>
      </c>
      <c r="D36" s="48"/>
      <c r="E36" s="48"/>
      <c r="F36" s="48"/>
      <c r="G36" s="59"/>
      <c r="H36" s="44" t="s">
        <v>168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8.75" customHeight="1">
      <c r="A37" s="32"/>
      <c r="B37" s="396"/>
      <c r="C37" s="53" t="s">
        <v>169</v>
      </c>
      <c r="D37" s="48"/>
      <c r="E37" s="48"/>
      <c r="F37" s="48"/>
      <c r="G37" s="59"/>
      <c r="H37" s="44" t="s">
        <v>170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8.75" customHeight="1">
      <c r="A38" s="32"/>
      <c r="B38" s="397"/>
      <c r="C38" s="54" t="s">
        <v>171</v>
      </c>
      <c r="D38" s="50"/>
      <c r="E38" s="50"/>
      <c r="F38" s="50"/>
      <c r="G38" s="61"/>
      <c r="H38" s="55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5.75" customHeight="1">
      <c r="A39" s="32"/>
      <c r="B39" s="34"/>
      <c r="C39" s="34"/>
      <c r="D39" s="34"/>
      <c r="E39" s="34"/>
      <c r="F39" s="34"/>
      <c r="G39" s="34"/>
      <c r="H39" s="34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>
      <c r="A40" s="32"/>
      <c r="B40" s="35"/>
      <c r="C40" s="34"/>
      <c r="D40" s="34"/>
      <c r="E40" s="34"/>
      <c r="F40" s="34"/>
      <c r="G40" s="34"/>
      <c r="H40" s="34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>
      <c r="A41" s="32"/>
      <c r="B41" s="34"/>
      <c r="C41" s="34"/>
      <c r="D41" s="34"/>
      <c r="E41" s="34"/>
      <c r="F41" s="34"/>
      <c r="G41" s="34"/>
      <c r="H41" s="34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>
      <c r="A42" s="32"/>
      <c r="B42" s="36" t="s">
        <v>172</v>
      </c>
      <c r="C42" s="34"/>
      <c r="D42" s="34"/>
      <c r="E42" s="34"/>
      <c r="F42" s="34"/>
      <c r="G42" s="34"/>
      <c r="H42" s="34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>
      <c r="A43" s="32"/>
      <c r="B43" s="34"/>
      <c r="C43" s="65" t="s">
        <v>173</v>
      </c>
      <c r="D43" s="34"/>
      <c r="E43" s="34"/>
      <c r="F43" s="34"/>
      <c r="G43" s="34"/>
      <c r="H43" s="34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>
      <c r="A44" s="32"/>
      <c r="B44" s="34"/>
      <c r="C44" s="65" t="s">
        <v>174</v>
      </c>
      <c r="D44" s="34"/>
      <c r="E44" s="34"/>
      <c r="F44" s="34"/>
      <c r="G44" s="34"/>
      <c r="H44" s="34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>
      <c r="A45" s="32"/>
      <c r="B45" s="34"/>
      <c r="C45" s="65" t="s">
        <v>175</v>
      </c>
      <c r="D45" s="34"/>
      <c r="E45" s="34"/>
      <c r="F45" s="34"/>
      <c r="G45" s="34"/>
      <c r="H45" s="34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>
      <c r="A46" s="32"/>
      <c r="B46" s="34"/>
      <c r="C46" s="65" t="s">
        <v>176</v>
      </c>
      <c r="D46" s="34"/>
      <c r="E46" s="34"/>
      <c r="F46" s="34"/>
      <c r="G46" s="34"/>
      <c r="H46" s="34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>
      <c r="A47" s="32"/>
      <c r="B47" s="36" t="s">
        <v>177</v>
      </c>
      <c r="C47" s="34"/>
      <c r="D47" s="34"/>
      <c r="E47" s="34"/>
      <c r="F47" s="34"/>
      <c r="G47" s="34"/>
      <c r="H47" s="34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21.75" customHeight="1">
      <c r="A48" s="32"/>
      <c r="B48" s="66"/>
      <c r="C48" s="66"/>
      <c r="D48" s="66"/>
      <c r="E48" s="66"/>
      <c r="F48" s="66"/>
      <c r="G48" s="66"/>
      <c r="H48" s="66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21.75" customHeight="1">
      <c r="A49" s="32"/>
      <c r="B49" s="67"/>
      <c r="C49" s="68"/>
      <c r="D49" s="68"/>
      <c r="E49" s="68"/>
      <c r="F49" s="68"/>
      <c r="G49" s="68"/>
      <c r="H49" s="68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21.75" customHeight="1">
      <c r="A50" s="32"/>
      <c r="B50" s="68"/>
      <c r="C50" s="68"/>
      <c r="D50" s="68"/>
      <c r="E50" s="68"/>
      <c r="F50" s="68"/>
      <c r="G50" s="68"/>
      <c r="H50" s="68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8.75" customHeight="1">
      <c r="A51" s="32"/>
      <c r="B51" s="36"/>
      <c r="C51" s="34"/>
      <c r="D51" s="34"/>
      <c r="E51" s="34"/>
      <c r="F51" s="34"/>
      <c r="G51" s="34"/>
      <c r="H51" s="34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>
      <c r="A52" s="32"/>
      <c r="B52" s="34"/>
      <c r="C52" s="34"/>
      <c r="D52" s="69" t="s">
        <v>178</v>
      </c>
      <c r="E52" s="34"/>
      <c r="F52" s="34"/>
      <c r="G52" s="34"/>
      <c r="H52" s="34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>
      <c r="A53" s="32"/>
      <c r="B53" s="34"/>
      <c r="C53" s="34"/>
      <c r="D53" s="34"/>
      <c r="E53" s="69" t="s">
        <v>179</v>
      </c>
      <c r="F53" s="34"/>
      <c r="G53" s="34"/>
      <c r="H53" s="34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>
      <c r="A54" s="32"/>
      <c r="B54" s="34"/>
      <c r="C54" s="34"/>
      <c r="D54" s="69" t="s">
        <v>180</v>
      </c>
      <c r="E54" s="34"/>
      <c r="F54" s="34"/>
      <c r="G54" s="34"/>
      <c r="H54" s="34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>
      <c r="A55" s="32"/>
      <c r="B55" s="70"/>
      <c r="C55" s="70"/>
      <c r="D55" s="70"/>
      <c r="E55" s="70"/>
      <c r="F55" s="70"/>
      <c r="G55" s="70"/>
      <c r="H55" s="70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>
      <c r="A56" s="32"/>
      <c r="B56" s="71" t="s">
        <v>181</v>
      </c>
      <c r="C56" s="34"/>
      <c r="D56" s="34"/>
      <c r="E56" s="34"/>
      <c r="F56" s="34"/>
      <c r="G56" s="34"/>
      <c r="H56" s="34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>
      <c r="A57" s="32"/>
      <c r="B57" s="72"/>
      <c r="C57" s="34"/>
      <c r="D57" s="34"/>
      <c r="E57" s="34"/>
      <c r="F57" s="34"/>
      <c r="G57" s="34"/>
      <c r="H57" s="34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>
      <c r="A58" s="32"/>
      <c r="B58" s="73" t="s">
        <v>182</v>
      </c>
      <c r="C58" s="72" t="s">
        <v>183</v>
      </c>
      <c r="D58" s="72" t="s">
        <v>184</v>
      </c>
      <c r="E58" s="34"/>
      <c r="F58" s="34"/>
      <c r="G58" s="34"/>
      <c r="H58" s="34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>
      <c r="A59" s="32"/>
      <c r="B59" s="73" t="s">
        <v>185</v>
      </c>
      <c r="C59" s="72" t="s">
        <v>186</v>
      </c>
      <c r="D59" s="72" t="s">
        <v>187</v>
      </c>
      <c r="E59" s="34"/>
      <c r="F59" s="34"/>
      <c r="G59" s="34"/>
      <c r="H59" s="34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>
      <c r="A60" s="32"/>
      <c r="B60" s="73" t="s">
        <v>188</v>
      </c>
      <c r="C60" s="72" t="s">
        <v>189</v>
      </c>
      <c r="D60" s="72" t="s">
        <v>190</v>
      </c>
      <c r="E60" s="34"/>
      <c r="F60" s="34"/>
      <c r="G60" s="34"/>
      <c r="H60" s="34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>
      <c r="A61" s="32"/>
      <c r="B61" s="73" t="s">
        <v>191</v>
      </c>
      <c r="C61" s="72" t="s">
        <v>192</v>
      </c>
      <c r="D61" s="72" t="s">
        <v>193</v>
      </c>
      <c r="E61" s="34"/>
      <c r="F61" s="34"/>
      <c r="G61" s="34"/>
      <c r="H61" s="34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>
      <c r="A62" s="32"/>
      <c r="B62" s="34"/>
      <c r="C62" s="34"/>
      <c r="D62" s="34"/>
      <c r="E62" s="34"/>
      <c r="F62" s="34"/>
      <c r="G62" s="34"/>
      <c r="H62" s="34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>
      <c r="A63" s="32"/>
      <c r="B63" s="71" t="s">
        <v>194</v>
      </c>
      <c r="C63" s="34"/>
      <c r="D63" s="34"/>
      <c r="E63" s="34"/>
      <c r="F63" s="34"/>
      <c r="G63" s="34"/>
      <c r="H63" s="34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>
      <c r="A64" s="32"/>
      <c r="B64" s="34"/>
      <c r="C64" s="34"/>
      <c r="D64" s="34"/>
      <c r="E64" s="34"/>
      <c r="F64" s="34"/>
      <c r="G64" s="34"/>
      <c r="H64" s="34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>
      <c r="A65" s="32"/>
      <c r="B65" s="35"/>
      <c r="C65" s="34"/>
      <c r="D65" s="34"/>
      <c r="E65" s="34"/>
      <c r="F65" s="34"/>
      <c r="G65" s="34"/>
      <c r="H65" s="34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5.75" customHeight="1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5.75" customHeight="1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5.75" customHeight="1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5.75" customHeight="1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5.75" customHeight="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5.75" customHeight="1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5.75" customHeight="1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5.75" customHeight="1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5.75" customHeight="1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5.75" customHeight="1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5.75" customHeight="1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5.75" customHeight="1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5.75" customHeight="1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5.75" customHeight="1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5.75" customHeight="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5.75" customHeight="1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5.75" customHeight="1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5.75" customHeight="1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5.75" customHeight="1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5.75" customHeight="1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5.75" customHeight="1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5.75" customHeight="1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5.75" customHeight="1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5.75" customHeight="1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5.75" customHeight="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5.75" customHeight="1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5.75" customHeight="1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5.75" customHeight="1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5.75" customHeight="1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5.75" customHeight="1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5.75" customHeight="1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5.75" customHeight="1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5.75" customHeight="1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5.75" customHeight="1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5.75" customHeight="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5.75" customHeight="1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5.75" customHeight="1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5.75" customHeight="1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5.75" customHeight="1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5.75" customHeight="1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5.75" customHeight="1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5.75" customHeight="1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5.75" customHeight="1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5.75" customHeight="1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5.75" customHeight="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5.75" customHeight="1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5.75" customHeight="1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5.75" customHeight="1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5.75" customHeight="1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5.75" customHeight="1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5.75" customHeight="1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5.75" customHeight="1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5.75" customHeight="1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5.75" customHeight="1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5.75" customHeight="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5.75" customHeight="1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5.75" customHeight="1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5.75" customHeight="1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5.75" customHeight="1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5.75" customHeight="1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5.75" customHeight="1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5.75" customHeight="1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5.75" customHeight="1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5.75" customHeight="1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5.75" customHeight="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5.75" customHeight="1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5.75" customHeight="1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5.75" customHeight="1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5.75" customHeight="1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5.75" customHeight="1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5.75" customHeight="1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5.75" customHeight="1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5.75" customHeight="1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5.75" customHeight="1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5.75" customHeight="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5.75" customHeight="1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5.75" customHeight="1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5.75" customHeight="1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5.75" customHeight="1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5.75" customHeight="1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5.75" customHeight="1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5.75" customHeight="1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5.75" customHeight="1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5.75" customHeight="1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5.75" customHeight="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5.75" customHeight="1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5.75" customHeight="1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5.75" customHeight="1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5.75" customHeight="1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5.75" customHeight="1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5.75" customHeight="1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5.75" customHeight="1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5.75" customHeight="1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5.75" customHeight="1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zoomScaleNormal="100" workbookViewId="0">
      <selection activeCell="A10" sqref="A10"/>
    </sheetView>
  </sheetViews>
  <sheetFormatPr defaultColWidth="12.625" defaultRowHeight="15" customHeight="1"/>
  <cols>
    <col min="1" max="26" width="8" customWidth="1"/>
  </cols>
  <sheetData>
    <row r="1" spans="1:26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26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</row>
    <row r="5" spans="1:26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6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</row>
    <row r="7" spans="1:26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 spans="1:26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>
      <c r="A10" s="74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>
      <c r="A15" s="74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5.75" customHeight="1">
      <c r="A21" s="74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5.75" customHeight="1">
      <c r="A22" s="74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5.75" customHeight="1">
      <c r="A23" s="74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5.75" customHeight="1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15.75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5.7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5.75" customHeight="1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5.75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5.75" customHeight="1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15.75" customHeight="1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ht="15.75" customHeight="1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ht="15.75" customHeight="1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ht="15.75" customHeight="1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ht="15.75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5.75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ht="15.75" customHeight="1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ht="15.75" customHeight="1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ht="15.75" customHeight="1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ht="15.75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ht="15.75" customHeight="1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ht="15.75" customHeight="1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ht="15.75" customHeight="1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5.75" customHeight="1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ht="15.75" customHeight="1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ht="15.75" customHeight="1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ht="15.75" customHeight="1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ht="15.75" customHeight="1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ht="15.75" customHeight="1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ht="15.75" customHeight="1">
      <c r="A49" s="74"/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ht="15.75" customHeight="1">
      <c r="A50" s="74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ht="15.75" customHeight="1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ht="15.75" customHeight="1">
      <c r="A52" s="74"/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ht="15.75" customHeight="1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ht="15.75" customHeight="1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ht="15.75" customHeight="1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ht="15.75" customHeight="1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ht="15.75" customHeight="1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5.75" customHeight="1">
      <c r="A58" s="74"/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5.75" customHeight="1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5.75" customHeight="1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5.75" customHeight="1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5.75" customHeight="1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5.75" customHeight="1">
      <c r="A63" s="74"/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5.75" customHeight="1">
      <c r="A64" s="74"/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5.75" customHeight="1">
      <c r="A65" s="74"/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5.75" customHeight="1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5.75" customHeight="1">
      <c r="A67" s="74"/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5.75" customHeight="1">
      <c r="A68" s="74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5.75" customHeight="1">
      <c r="A69" s="74"/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5.75" customHeight="1">
      <c r="A70" s="74"/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5.75" customHeight="1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5.75" customHeight="1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5.75" customHeight="1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5.75" customHeight="1">
      <c r="A74" s="74"/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5.75" customHeight="1">
      <c r="A75" s="74"/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5.75" customHeight="1">
      <c r="A76" s="74"/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5.75" customHeight="1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5.75" customHeight="1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5.75" customHeight="1">
      <c r="A79" s="74"/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5.75" customHeight="1">
      <c r="A80" s="74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5.75" customHeight="1">
      <c r="A81" s="74"/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5.75" customHeight="1">
      <c r="A82" s="74"/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5.75" customHeight="1">
      <c r="A83" s="74"/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5.75" customHeight="1">
      <c r="A84" s="74"/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5.75" customHeight="1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5.75" customHeight="1">
      <c r="A86" s="74"/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5.75" customHeight="1">
      <c r="A87" s="74"/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5.75" customHeight="1">
      <c r="A88" s="74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5.75" customHeight="1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5.75" customHeight="1">
      <c r="A90" s="74"/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5.75" customHeight="1">
      <c r="A91" s="74"/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5.75" customHeight="1">
      <c r="A92" s="74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5.75" customHeight="1">
      <c r="A93" s="74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5.75" customHeight="1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5.75" customHeight="1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5.75" customHeight="1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5.75" customHeight="1">
      <c r="A97" s="74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5.75" customHeight="1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5.75" customHeight="1">
      <c r="A99" s="74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5.75" customHeight="1">
      <c r="A100" s="74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5.75" customHeight="1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5.75" customHeight="1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spans="1:26" ht="15.75" customHeight="1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spans="1:26" ht="15.75" customHeight="1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spans="1:26" ht="15.75" customHeight="1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spans="1:26" ht="15.75" customHeight="1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spans="1:26" ht="15.75" customHeight="1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spans="1:26" ht="15.75" customHeight="1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spans="1:26" ht="15.75" customHeight="1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spans="1:26" ht="15.75" customHeight="1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spans="1:26" ht="15.75" customHeight="1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spans="1:26" ht="15.75" customHeight="1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spans="1:26" ht="15.75" customHeight="1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spans="1:26" ht="15.75" customHeight="1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spans="1:26" ht="15.75" customHeight="1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spans="1:26" ht="15.75" customHeight="1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spans="1:26" ht="15.75" customHeight="1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spans="1:26" ht="15.75" customHeight="1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spans="1:26" ht="15.75" customHeight="1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spans="1:26" ht="15.75" customHeight="1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spans="1:26" ht="15.75" customHeight="1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spans="1:26" ht="15.75" customHeight="1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spans="1:26" ht="15.75" customHeight="1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spans="1:26" ht="15.75" customHeight="1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spans="1:26" ht="15.75" customHeight="1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spans="1:26" ht="15.75" customHeight="1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spans="1:26" ht="15.75" customHeight="1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spans="1:26" ht="15.75" customHeight="1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spans="1:26" ht="15.75" customHeight="1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spans="1:26" ht="15.75" customHeight="1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spans="1:26" ht="15.75" customHeight="1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spans="1:26" ht="15.75" customHeight="1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spans="1:26" ht="15.75" customHeight="1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spans="1:26" ht="15.75" customHeight="1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spans="1:26" ht="15.75" customHeight="1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spans="1:26" ht="15.75" customHeight="1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spans="1:26" ht="15.75" customHeight="1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spans="1:26" ht="15.75" customHeight="1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spans="1:26" ht="15.75" customHeight="1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spans="1:26" ht="15.75" customHeight="1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spans="1:26" ht="15.75" customHeight="1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spans="1:26" ht="15.75" customHeight="1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spans="1:26" ht="15.75" customHeight="1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spans="1:26" ht="15.75" customHeight="1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spans="1:26" ht="15.75" customHeight="1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spans="1:26" ht="15.75" customHeight="1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spans="1:26" ht="15.75" customHeight="1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spans="1:26" ht="15.75" customHeight="1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spans="1:26" ht="15.75" customHeight="1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spans="1:26" ht="15.75" customHeight="1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spans="1:26" ht="15.75" customHeight="1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spans="1:26" ht="15.75" customHeight="1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spans="1:26" ht="15.75" customHeight="1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spans="1:26" ht="15.75" customHeight="1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spans="1:26" ht="15.75" customHeight="1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spans="1:26" ht="15.75" customHeight="1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spans="1:26" ht="15.75" customHeight="1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spans="1:26" ht="15.75" customHeight="1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spans="1:26" ht="15.75" customHeight="1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spans="1:26" ht="15.75" customHeight="1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spans="1:26" ht="15.75" customHeight="1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spans="1:26" ht="15.75" customHeight="1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spans="1:26" ht="15.75" customHeight="1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spans="1:26" ht="15.75" customHeight="1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spans="1:26" ht="15.75" customHeight="1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spans="1:26" ht="15.75" customHeight="1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spans="1:26" ht="15.75" customHeight="1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spans="1:26" ht="15.75" customHeight="1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spans="1:26" ht="15.75" customHeight="1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spans="1:26" ht="15.75" customHeight="1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spans="1:26" ht="15.75" customHeight="1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spans="1:26" ht="15.75" customHeight="1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spans="1:26" ht="15.75" customHeight="1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spans="1:26" ht="15.75" customHeight="1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spans="1:26" ht="15.75" customHeight="1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spans="1:26" ht="15.75" customHeight="1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spans="1:26" ht="15.75" customHeight="1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spans="1:26" ht="15.75" customHeight="1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spans="1:26" ht="15.75" customHeight="1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spans="1:26" ht="15.75" customHeight="1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spans="1:26" ht="15.75" customHeight="1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spans="1:26" ht="15.75" customHeight="1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spans="1:26" ht="15.75" customHeight="1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spans="1:26" ht="15.75" customHeight="1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spans="1:26" ht="15.75" customHeight="1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spans="1:26" ht="15.75" customHeight="1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spans="1:26" ht="15.75" customHeight="1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spans="1:26" ht="15.75" customHeight="1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spans="1:26" ht="15.75" customHeight="1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spans="1:26" ht="15.75" customHeight="1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spans="1:26" ht="15.75" customHeight="1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spans="1:26" ht="15.75" customHeight="1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spans="1:26" ht="15.75" customHeight="1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spans="1:26" ht="15.75" customHeight="1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spans="1:26" ht="15.75" customHeight="1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spans="1:26" ht="15.75" customHeigh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spans="1:26" ht="15.75" customHeight="1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spans="1:26" ht="15.75" customHeight="1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spans="1:26" ht="15.75" customHeight="1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spans="1:26" ht="15.75" customHeight="1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spans="1:26" ht="15.75" customHeight="1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spans="1:26" ht="15.75" customHeight="1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spans="1:26" ht="15.75" customHeight="1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spans="1:26" ht="15.75" customHeight="1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spans="1:26" ht="15.75" customHeight="1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spans="1:26" ht="15.75" customHeight="1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spans="1:26" ht="15.75" customHeight="1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spans="1:26" ht="15.75" customHeight="1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spans="1:26" ht="15.75" customHeight="1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spans="1:26" ht="15.75" customHeight="1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spans="1:26" ht="15.75" customHeight="1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spans="1:26" ht="15.75" customHeight="1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spans="1:26" ht="15.75" customHeight="1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spans="1:26" ht="15.75" customHeight="1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spans="1:26" ht="15.75" customHeight="1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spans="1:26" ht="15.75" customHeight="1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spans="1:26" ht="15.75" customHeight="1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spans="1:26" ht="15.75" customHeight="1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spans="1:26" ht="15.75" customHeight="1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spans="1:26" ht="15.75" customHeight="1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spans="1:26" ht="15.75" customHeight="1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spans="1:26" ht="15.75" customHeight="1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spans="1:26" ht="15.75" customHeight="1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spans="1:26" ht="15.75" customHeight="1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spans="1:26" ht="15.75" customHeight="1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spans="1:26" ht="15.75" customHeight="1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spans="1:26" ht="15.75" customHeight="1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spans="1:26" ht="15.75" customHeight="1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spans="1:26" ht="15.75" customHeight="1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spans="1:26" ht="15.75" customHeight="1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spans="1:26" ht="15.75" customHeight="1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spans="1:26" ht="15.75" customHeight="1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spans="1:26" ht="15.75" customHeight="1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spans="1:26" ht="15.75" customHeight="1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spans="1:26" ht="15.75" customHeight="1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spans="1:26" ht="15.75" customHeight="1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spans="1:26" ht="15.75" customHeight="1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spans="1:26" ht="15.75" customHeight="1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spans="1:26" ht="15.75" customHeight="1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spans="1:26" ht="15.75" customHeight="1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spans="1:26" ht="15.75" customHeight="1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spans="1:26" ht="15.75" customHeight="1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spans="1:26" ht="15.75" customHeight="1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spans="1:26" ht="15.75" customHeight="1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spans="1:26" ht="15.75" customHeight="1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spans="1:26" ht="15.75" customHeight="1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spans="1:26" ht="15.75" customHeight="1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spans="1:26" ht="15.75" customHeight="1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spans="1:26" ht="15.75" customHeight="1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spans="1:26" ht="15.75" customHeight="1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spans="1:26" ht="15.75" customHeight="1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spans="1:26" ht="15.75" customHeight="1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spans="1:26" ht="15.75" customHeight="1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spans="1:26" ht="15.75" customHeight="1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spans="1:26" ht="15.75" customHeight="1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spans="1:26" ht="15.75" customHeight="1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spans="1:26" ht="15.75" customHeigh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spans="1:26" ht="15.75" customHeight="1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spans="1:26" ht="15.75" customHeight="1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spans="1:26" ht="15.75" customHeight="1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spans="1:26" ht="15.75" customHeight="1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spans="1:26" ht="15.75" customHeight="1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spans="1:26" ht="15.75" customHeight="1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spans="1:26" ht="15.75" customHeight="1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spans="1:26" ht="15.75" customHeight="1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spans="1:26" ht="15.75" customHeight="1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spans="1:26" ht="15.75" customHeight="1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spans="1:26" ht="15.75" customHeight="1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spans="1:26" ht="15.75" customHeight="1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spans="1:26" ht="15.75" customHeight="1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spans="1:26" ht="15.75" customHeight="1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spans="1:26" ht="15.75" customHeight="1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spans="1:26" ht="15.75" customHeight="1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spans="1:26" ht="15.75" customHeight="1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spans="1:26" ht="15.75" customHeight="1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spans="1:26" ht="15.75" customHeight="1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spans="1:26" ht="15.75" customHeight="1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spans="1:26" ht="15.75" customHeight="1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spans="1:26" ht="15.75" customHeight="1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spans="1:26" ht="15.75" customHeight="1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spans="1:26" ht="15.75" customHeight="1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spans="1:26" ht="15.75" customHeight="1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spans="1:26" ht="15.75" customHeight="1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spans="1:26" ht="15.75" customHeight="1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spans="1:26" ht="15.75" customHeight="1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spans="1:26" ht="15.75" customHeight="1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spans="1:26" ht="15.75" customHeight="1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spans="1:26" ht="15.75" customHeight="1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spans="1:26" ht="15.75" customHeight="1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spans="1:26" ht="15.75" customHeight="1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spans="1:26" ht="15.75" customHeight="1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spans="1:26" ht="15.75" customHeight="1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spans="1:26" ht="15.75" customHeight="1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spans="1:26" ht="15.75" customHeight="1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spans="1:26" ht="15.75" customHeight="1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spans="1:26" ht="15.75" customHeight="1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spans="1:26" ht="15.75" customHeight="1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spans="1:26" ht="15.75" customHeight="1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spans="1:26" ht="15.75" customHeight="1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spans="1:26" ht="15.75" customHeight="1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spans="1:26" ht="15.75" customHeight="1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spans="1:26" ht="15.75" customHeight="1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spans="1:26" ht="15.75" customHeight="1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spans="1:26" ht="15.75" customHeight="1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spans="1:26" ht="15.75" customHeight="1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spans="1:26" ht="15.75" customHeight="1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spans="1:26" ht="15.75" customHeight="1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spans="1:26" ht="15.75" customHeight="1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spans="1:26" ht="15.75" customHeight="1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spans="1:26" ht="15.75" customHeight="1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spans="1:26" ht="15.75" customHeight="1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spans="1:26" ht="15.75" customHeight="1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spans="1:26" ht="15.75" customHeight="1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spans="1:26" ht="15.75" customHeight="1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spans="1:26" ht="15.75" customHeight="1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spans="1:26" ht="15.75" customHeight="1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spans="1:26" ht="15.75" customHeight="1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spans="1:26" ht="15.75" customHeight="1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spans="1:26" ht="15.75" customHeight="1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spans="1:26" ht="15.75" customHeight="1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spans="1:26" ht="15.75" customHeight="1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spans="1:26" ht="15.75" customHeight="1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spans="1:26" ht="15.75" customHeight="1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spans="1:26" ht="15.75" customHeight="1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spans="1:26" ht="15.75" customHeight="1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spans="1:26" ht="15.75" customHeight="1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spans="1:26" ht="15.75" customHeight="1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spans="1:26" ht="15.75" customHeight="1">
      <c r="A328" s="74"/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spans="1:26" ht="15.75" customHeight="1">
      <c r="A329" s="74"/>
      <c r="B329" s="74"/>
      <c r="C329" s="74"/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spans="1:26" ht="15.75" customHeight="1">
      <c r="A330" s="74"/>
      <c r="B330" s="74"/>
      <c r="C330" s="74"/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spans="1:26" ht="15.75" customHeight="1">
      <c r="A331" s="74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spans="1:26" ht="15.75" customHeight="1">
      <c r="A332" s="74"/>
      <c r="B332" s="74"/>
      <c r="C332" s="74"/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spans="1:26" ht="15.75" customHeight="1">
      <c r="A333" s="74"/>
      <c r="B333" s="74"/>
      <c r="C333" s="74"/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spans="1:26" ht="15.75" customHeight="1">
      <c r="A334" s="74"/>
      <c r="B334" s="74"/>
      <c r="C334" s="74"/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spans="1:26" ht="15.75" customHeight="1">
      <c r="A335" s="74"/>
      <c r="B335" s="74"/>
      <c r="C335" s="74"/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spans="1:26" ht="15.75" customHeight="1">
      <c r="A336" s="74"/>
      <c r="B336" s="74"/>
      <c r="C336" s="74"/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spans="1:26" ht="15.75" customHeight="1">
      <c r="A337" s="74"/>
      <c r="B337" s="74"/>
      <c r="C337" s="74"/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spans="1:26" ht="15.75" customHeight="1">
      <c r="A338" s="74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spans="1:26" ht="15.75" customHeight="1">
      <c r="A339" s="74"/>
      <c r="B339" s="74"/>
      <c r="C339" s="74"/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spans="1:26" ht="15.75" customHeight="1">
      <c r="A340" s="74"/>
      <c r="B340" s="74"/>
      <c r="C340" s="74"/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spans="1:26" ht="15.75" customHeight="1">
      <c r="A341" s="74"/>
      <c r="B341" s="74"/>
      <c r="C341" s="74"/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spans="1:26" ht="15.75" customHeight="1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spans="1:26" ht="15.75" customHeight="1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spans="1:26" ht="15.75" customHeight="1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spans="1:26" ht="15.75" customHeight="1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spans="1:26" ht="15.75" customHeight="1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spans="1:26" ht="15.75" customHeight="1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spans="1:26" ht="15.75" customHeight="1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spans="1:26" ht="15.75" customHeight="1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spans="1:26" ht="15.75" customHeight="1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spans="1:26" ht="15.75" customHeight="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spans="1:26" ht="15.75" customHeight="1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spans="1:26" ht="15.75" customHeight="1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spans="1:26" ht="15.75" customHeight="1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spans="1:26" ht="15.75" customHeight="1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spans="1:26" ht="15.75" customHeight="1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spans="1:26" ht="15.75" customHeight="1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spans="1:26" ht="15.75" customHeight="1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spans="1:26" ht="15.75" customHeight="1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spans="1:26" ht="15.75" customHeight="1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spans="1:26" ht="15.75" customHeight="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spans="1:26" ht="15.75" customHeight="1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spans="1:26" ht="15.75" customHeight="1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spans="1:26" ht="15.75" customHeight="1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spans="1:26" ht="15.75" customHeight="1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spans="1:26" ht="15.75" customHeight="1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spans="1:26" ht="15.75" customHeight="1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spans="1:26" ht="15.75" customHeight="1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spans="1:26" ht="15.75" customHeight="1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spans="1:26" ht="15.75" customHeight="1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spans="1:26" ht="15.75" customHeight="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spans="1:26" ht="15.75" customHeight="1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spans="1:26" ht="15.75" customHeight="1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spans="1:26" ht="15.75" customHeight="1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spans="1:26" ht="15.75" customHeight="1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spans="1:26" ht="15.75" customHeight="1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spans="1:26" ht="15.75" customHeight="1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spans="1:26" ht="15.75" customHeight="1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spans="1:26" ht="15.75" customHeight="1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spans="1:26" ht="15.75" customHeight="1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spans="1:26" ht="15.75" customHeight="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spans="1:26" ht="15.75" customHeight="1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spans="1:26" ht="15.75" customHeight="1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spans="1:26" ht="15.75" customHeight="1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spans="1:26" ht="15.75" customHeight="1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spans="1:26" ht="15.75" customHeight="1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spans="1:26" ht="15.75" customHeight="1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spans="1:26" ht="15.75" customHeight="1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spans="1:26" ht="15.75" customHeight="1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spans="1:26" ht="15.75" customHeight="1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spans="1:26" ht="15.75" customHeight="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spans="1:26" ht="15.75" customHeight="1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spans="1:26" ht="15.75" customHeight="1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spans="1:26" ht="15.75" customHeight="1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spans="1:26" ht="15.75" customHeight="1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spans="1:26" ht="15.75" customHeight="1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spans="1:26" ht="15.75" customHeight="1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spans="1:26" ht="15.75" customHeight="1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spans="1:26" ht="15.75" customHeight="1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spans="1:26" ht="15.75" customHeight="1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spans="1:26" ht="15.75" customHeight="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spans="1:26" ht="15.75" customHeight="1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spans="1:26" ht="15.75" customHeight="1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spans="1:26" ht="15.75" customHeight="1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spans="1:26" ht="15.75" customHeight="1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spans="1:26" ht="15.75" customHeight="1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spans="1:26" ht="15.75" customHeight="1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spans="1:26" ht="15.75" customHeight="1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spans="1:26" ht="15.75" customHeight="1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spans="1:26" ht="15.75" customHeight="1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spans="1:26" ht="15.75" customHeight="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spans="1:26" ht="15.75" customHeight="1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spans="1:26" ht="15.75" customHeight="1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spans="1:26" ht="15.75" customHeight="1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spans="1:26" ht="15.75" customHeight="1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spans="1:26" ht="15.75" customHeight="1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spans="1:26" ht="15.75" customHeight="1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spans="1:26" ht="15.75" customHeight="1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spans="1:26" ht="15.75" customHeight="1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spans="1:26" ht="15.75" customHeight="1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spans="1:26" ht="15.75" customHeight="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spans="1:26" ht="15.75" customHeight="1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spans="1:26" ht="15.75" customHeight="1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spans="1:26" ht="15.75" customHeight="1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spans="1:26" ht="15.75" customHeight="1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spans="1:26" ht="15.75" customHeight="1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spans="1:26" ht="15.75" customHeight="1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spans="1:26" ht="15.75" customHeight="1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spans="1:26" ht="15.75" customHeight="1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spans="1:26" ht="15.75" customHeight="1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spans="1:26" ht="15.75" customHeight="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spans="1:26" ht="15.75" customHeight="1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spans="1:26" ht="15.75" customHeight="1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spans="1:26" ht="15.75" customHeight="1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spans="1:26" ht="15.75" customHeight="1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spans="1:26" ht="15.75" customHeight="1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spans="1:26" ht="15.75" customHeight="1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spans="1:26" ht="15.75" customHeight="1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spans="1:26" ht="15.75" customHeight="1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spans="1:26" ht="15.75" customHeight="1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spans="1:26" ht="15.75" customHeight="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spans="1:26" ht="15.75" customHeight="1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spans="1:26" ht="15.75" customHeight="1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spans="1:26" ht="15.75" customHeight="1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spans="1:26" ht="15.75" customHeight="1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spans="1:26" ht="15.75" customHeight="1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spans="1:26" ht="15.75" customHeight="1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spans="1:26" ht="15.75" customHeight="1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spans="1:26" ht="15.75" customHeight="1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spans="1:26" ht="15.75" customHeight="1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spans="1:26" ht="15.75" customHeight="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spans="1:26" ht="15.75" customHeight="1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spans="1:26" ht="15.75" customHeight="1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spans="1:26" ht="15.75" customHeight="1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spans="1:26" ht="15.75" customHeight="1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spans="1:26" ht="15.75" customHeight="1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spans="1:26" ht="15.75" customHeight="1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spans="1:26" ht="15.75" customHeight="1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spans="1:26" ht="15.75" customHeight="1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spans="1:26" ht="15.75" customHeight="1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spans="1:26" ht="15.75" customHeight="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spans="1:26" ht="15.75" customHeight="1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spans="1:26" ht="15.75" customHeight="1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spans="1:26" ht="15.75" customHeight="1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spans="1:26" ht="15.75" customHeight="1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spans="1:26" ht="15.75" customHeight="1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spans="1:26" ht="15.75" customHeight="1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spans="1:26" ht="15.75" customHeight="1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spans="1:26" ht="15.75" customHeight="1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spans="1:26" ht="15.75" customHeight="1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spans="1:26" ht="15.75" customHeight="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spans="1:26" ht="15.75" customHeight="1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spans="1:26" ht="15.75" customHeight="1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spans="1:26" ht="15.75" customHeight="1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spans="1:26" ht="15.75" customHeight="1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spans="1:26" ht="15.75" customHeight="1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spans="1:26" ht="15.75" customHeight="1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spans="1:26" ht="15.75" customHeight="1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spans="1:26" ht="15.75" customHeigh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spans="1:26" ht="15.75" customHeight="1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spans="1:26" ht="15.75" customHeight="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spans="1:26" ht="15.75" customHeight="1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spans="1:26" ht="15.75" customHeight="1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spans="1:26" ht="15.75" customHeight="1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spans="1:26" ht="15.75" customHeight="1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spans="1:26" ht="15.75" customHeight="1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spans="1:26" ht="15.75" customHeight="1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spans="1:26" ht="15.75" customHeight="1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spans="1:26" ht="15.75" customHeight="1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spans="1:26" ht="15.75" customHeight="1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spans="1:26" ht="15.75" customHeight="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spans="1:26" ht="15.75" customHeight="1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spans="1:26" ht="15.75" customHeight="1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spans="1:26" ht="15.75" customHeight="1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spans="1:26" ht="15.75" customHeight="1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spans="1:26" ht="15.75" customHeight="1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spans="1:26" ht="15.75" customHeight="1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spans="1:26" ht="15.75" customHeight="1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spans="1:26" ht="15.75" customHeight="1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spans="1:26" ht="15.75" customHeight="1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spans="1:26" ht="15.75" customHeight="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spans="1:26" ht="15.75" customHeight="1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spans="1:26" ht="15.75" customHeight="1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spans="1:26" ht="15.75" customHeight="1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spans="1:26" ht="15.75" customHeight="1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spans="1:26" ht="15.75" customHeight="1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spans="1:26" ht="15.75" customHeight="1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spans="1:26" ht="15.75" customHeight="1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spans="1:26" ht="15.75" customHeight="1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spans="1:26" ht="15.75" customHeight="1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spans="1:26" ht="15.75" customHeight="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spans="1:26" ht="15.75" customHeight="1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spans="1:26" ht="15.75" customHeight="1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spans="1:26" ht="15.75" customHeight="1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spans="1:26" ht="15.75" customHeight="1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spans="1:26" ht="15.75" customHeight="1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spans="1:26" ht="15.75" customHeight="1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spans="1:26" ht="15.75" customHeight="1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spans="1:26" ht="15.75" customHeight="1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spans="1:26" ht="15.75" customHeight="1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spans="1:26" ht="15.75" customHeight="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spans="1:26" ht="15.75" customHeight="1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spans="1:26" ht="15.75" customHeight="1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spans="1:26" ht="15.75" customHeight="1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spans="1:26" ht="15.75" customHeight="1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spans="1:26" ht="15.75" customHeight="1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spans="1:26" ht="15.75" customHeight="1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spans="1:26" ht="15.75" customHeight="1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spans="1:26" ht="15.75" customHeight="1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spans="1:26" ht="15.75" customHeight="1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spans="1:26" ht="15.75" customHeight="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spans="1:26" ht="15.75" customHeight="1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spans="1:26" ht="15.75" customHeight="1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spans="1:26" ht="15.75" customHeight="1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spans="1:26" ht="15.75" customHeight="1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spans="1:26" ht="15.75" customHeight="1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spans="1:26" ht="15.75" customHeight="1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spans="1:26" ht="15.75" customHeight="1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spans="1:26" ht="15.75" customHeight="1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spans="1:26" ht="15.75" customHeight="1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spans="1:26" ht="15.75" customHeight="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spans="1:26" ht="15.75" customHeight="1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spans="1:26" ht="15.75" customHeight="1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spans="1:26" ht="15.75" customHeight="1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spans="1:26" ht="15.75" customHeight="1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spans="1:26" ht="15.75" customHeight="1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spans="1:26" ht="15.75" customHeight="1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spans="1:26" ht="15.75" customHeight="1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spans="1:26" ht="15.75" customHeight="1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spans="1:26" ht="15.75" customHeight="1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spans="1:26" ht="15.75" customHeight="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spans="1:26" ht="15.75" customHeight="1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spans="1:26" ht="15.75" customHeight="1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spans="1:26" ht="15.75" customHeight="1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spans="1:26" ht="15.75" customHeight="1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spans="1:26" ht="15.75" customHeight="1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spans="1:26" ht="15.75" customHeight="1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spans="1:26" ht="15.75" customHeight="1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spans="1:26" ht="15.75" customHeight="1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spans="1:26" ht="15.75" customHeight="1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spans="1:26" ht="15.75" customHeight="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spans="1:26" ht="15.75" customHeight="1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spans="1:26" ht="15.75" customHeight="1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spans="1:26" ht="15.75" customHeight="1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spans="1:26" ht="15.75" customHeight="1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spans="1:26" ht="15.75" customHeight="1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spans="1:26" ht="15.75" customHeight="1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spans="1:26" ht="15.75" customHeight="1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spans="1:26" ht="15.75" customHeight="1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spans="1:26" ht="15.75" customHeight="1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spans="1:26" ht="15.75" customHeight="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spans="1:26" ht="15.75" customHeight="1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spans="1:26" ht="15.75" customHeight="1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spans="1:26" ht="15.75" customHeight="1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spans="1:26" ht="15.75" customHeight="1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spans="1:26" ht="15.75" customHeight="1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spans="1:26" ht="15.75" customHeight="1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spans="1:26" ht="15.75" customHeight="1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spans="1:26" ht="15.75" customHeight="1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spans="1:26" ht="15.75" customHeight="1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spans="1:26" ht="15.75" customHeight="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spans="1:26" ht="15.75" customHeight="1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spans="1:26" ht="15.75" customHeight="1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spans="1:26" ht="15.75" customHeight="1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spans="1:26" ht="15.75" customHeight="1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spans="1:26" ht="15.75" customHeight="1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spans="1:26" ht="15.75" customHeight="1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spans="1:26" ht="15.75" customHeight="1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spans="1:26" ht="15.75" customHeight="1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spans="1:26" ht="15.75" customHeight="1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spans="1:26" ht="15.75" customHeight="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spans="1:26" ht="15.75" customHeight="1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spans="1:26" ht="15.75" customHeight="1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spans="1:26" ht="15.75" customHeight="1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spans="1:26" ht="15.75" customHeight="1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spans="1:26" ht="15.75" customHeight="1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spans="1:26" ht="15.75" customHeight="1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spans="1:26" ht="15.75" customHeight="1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spans="1:26" ht="15.75" customHeight="1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spans="1:26" ht="15.75" customHeight="1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spans="1:26" ht="15.75" customHeight="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spans="1:26" ht="15.75" customHeight="1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spans="1:26" ht="15.75" customHeight="1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spans="1:26" ht="15.75" customHeight="1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spans="1:26" ht="15.75" customHeight="1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spans="1:26" ht="15.75" customHeight="1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spans="1:26" ht="15.75" customHeight="1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spans="1:26" ht="15.75" customHeight="1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spans="1:26" ht="15.75" customHeight="1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spans="1:26" ht="15.75" customHeight="1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spans="1:26" ht="15.75" customHeight="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spans="1:26" ht="15.75" customHeight="1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spans="1:26" ht="15.75" customHeight="1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spans="1:26" ht="15.75" customHeight="1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spans="1:26" ht="15.75" customHeight="1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spans="1:26" ht="15.75" customHeight="1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spans="1:26" ht="15.75" customHeight="1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spans="1:26" ht="15.75" customHeight="1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spans="1:26" ht="15.75" customHeight="1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spans="1:26" ht="15.75" customHeight="1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spans="1:26" ht="15.75" customHeight="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spans="1:26" ht="15.75" customHeight="1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spans="1:26" ht="15.75" customHeight="1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spans="1:26" ht="15.75" customHeight="1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spans="1:26" ht="15.75" customHeight="1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spans="1:26" ht="15.75" customHeight="1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spans="1:26" ht="15.75" customHeight="1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spans="1:26" ht="15.75" customHeight="1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spans="1:26" ht="15.75" customHeight="1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spans="1:26" ht="15.75" customHeight="1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spans="1:26" ht="15.75" customHeight="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spans="1:26" ht="15.75" customHeight="1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spans="1:26" ht="15.75" customHeight="1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spans="1:26" ht="15.75" customHeight="1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spans="1:26" ht="15.75" customHeight="1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spans="1:26" ht="15.75" customHeight="1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spans="1:26" ht="15.75" customHeight="1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spans="1:26" ht="15.75" customHeight="1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spans="1:26" ht="15.75" customHeight="1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spans="1:26" ht="15.75" customHeight="1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spans="1:26" ht="15.75" customHeight="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spans="1:26" ht="15.75" customHeight="1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spans="1:26" ht="15.75" customHeight="1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spans="1:26" ht="15.75" customHeight="1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spans="1:26" ht="15.75" customHeight="1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spans="1:26" ht="15.75" customHeight="1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spans="1:26" ht="15.75" customHeight="1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spans="1:26" ht="15.75" customHeight="1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spans="1:26" ht="15.75" customHeight="1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spans="1:26" ht="15.75" customHeight="1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spans="1:26" ht="15.75" customHeight="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spans="1:26" ht="15.75" customHeight="1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spans="1:26" ht="15.75" customHeight="1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spans="1:26" ht="15.75" customHeight="1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spans="1:26" ht="15.75" customHeight="1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spans="1:26" ht="15.75" customHeight="1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spans="1:26" ht="15.75" customHeight="1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spans="1:26" ht="15.75" customHeight="1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spans="1:26" ht="15.75" customHeight="1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spans="1:26" ht="15.75" customHeight="1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spans="1:26" ht="15.75" customHeight="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spans="1:26" ht="15.75" customHeight="1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spans="1:26" ht="15.75" customHeight="1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spans="1:26" ht="15.75" customHeight="1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spans="1:26" ht="15.75" customHeight="1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spans="1:26" ht="15.75" customHeight="1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spans="1:26" ht="15.75" customHeight="1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spans="1:26" ht="15.75" customHeight="1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spans="1:26" ht="15.75" customHeight="1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spans="1:26" ht="15.75" customHeight="1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spans="1:26" ht="15.75" customHeight="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spans="1:26" ht="15.75" customHeight="1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spans="1:26" ht="15.75" customHeight="1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spans="1:26" ht="15.75" customHeight="1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spans="1:26" ht="15.75" customHeight="1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spans="1:26" ht="15.75" customHeight="1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spans="1:26" ht="15.75" customHeight="1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spans="1:26" ht="15.75" customHeight="1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spans="1:26" ht="15.75" customHeight="1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spans="1:26" ht="15.75" customHeight="1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spans="1:26" ht="15.75" customHeight="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spans="1:26" ht="15.75" customHeight="1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spans="1:26" ht="15.75" customHeight="1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spans="1:26" ht="15.75" customHeight="1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spans="1:26" ht="15.75" customHeight="1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spans="1:26" ht="15.75" customHeight="1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spans="1:26" ht="15.75" customHeight="1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spans="1:26" ht="15.75" customHeight="1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spans="1:26" ht="15.75" customHeight="1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spans="1:26" ht="15.75" customHeight="1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spans="1:26" ht="15.75" customHeight="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spans="1:26" ht="15.75" customHeight="1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spans="1:26" ht="15.75" customHeight="1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spans="1:26" ht="15.75" customHeight="1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spans="1:26" ht="15.75" customHeight="1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spans="1:26" ht="15.75" customHeight="1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spans="1:26" ht="15.75" customHeight="1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spans="1:26" ht="15.75" customHeight="1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spans="1:26" ht="15.75" customHeight="1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spans="1:26" ht="15.75" customHeight="1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spans="1:26" ht="15.75" customHeight="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spans="1:26" ht="15.75" customHeight="1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spans="1:26" ht="15.75" customHeight="1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spans="1:26" ht="15.75" customHeight="1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spans="1:26" ht="15.75" customHeight="1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spans="1:26" ht="15.75" customHeight="1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spans="1:26" ht="15.75" customHeight="1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spans="1:26" ht="15.75" customHeight="1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spans="1:26" ht="15.75" customHeight="1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spans="1:26" ht="15.75" customHeight="1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spans="1:26" ht="15.75" customHeight="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spans="1:26" ht="15.75" customHeight="1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spans="1:26" ht="15.75" customHeight="1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spans="1:26" ht="15.75" customHeight="1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spans="1:26" ht="15.75" customHeight="1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spans="1:26" ht="15.75" customHeight="1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spans="1:26" ht="15.75" customHeight="1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spans="1:26" ht="15.75" customHeight="1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spans="1:26" ht="15.75" customHeight="1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spans="1:26" ht="15.75" customHeight="1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spans="1:26" ht="15.75" customHeight="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spans="1:26" ht="15.75" customHeight="1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spans="1:26" ht="15.75" customHeight="1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spans="1:26" ht="15.75" customHeight="1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spans="1:26" ht="15.75" customHeight="1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spans="1:26" ht="15.75" customHeight="1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spans="1:26" ht="15.75" customHeight="1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spans="1:26" ht="15.75" customHeight="1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spans="1:26" ht="15.75" customHeight="1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spans="1:26" ht="15.75" customHeight="1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spans="1:26" ht="15.75" customHeight="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spans="1:26" ht="15.75" customHeight="1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spans="1:26" ht="15.75" customHeight="1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spans="1:26" ht="15.75" customHeight="1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spans="1:26" ht="15.75" customHeight="1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spans="1:26" ht="15.75" customHeight="1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spans="1:26" ht="15.75" customHeight="1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spans="1:26" ht="15.75" customHeight="1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spans="1:26" ht="15.75" customHeight="1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spans="1:26" ht="15.75" customHeight="1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spans="1:26" ht="15.75" customHeight="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spans="1:26" ht="15.75" customHeight="1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spans="1:26" ht="15.75" customHeight="1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spans="1:26" ht="15.75" customHeight="1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spans="1:26" ht="15.75" customHeight="1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spans="1:26" ht="15.75" customHeight="1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spans="1:26" ht="15.75" customHeight="1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spans="1:26" ht="15.75" customHeight="1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spans="1:26" ht="15.75" customHeight="1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spans="1:26" ht="15.75" customHeight="1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spans="1:26" ht="15.75" customHeight="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spans="1:26" ht="15.75" customHeight="1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spans="1:26" ht="15.75" customHeight="1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spans="1:26" ht="15.75" customHeight="1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spans="1:26" ht="15.75" customHeight="1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spans="1:26" ht="15.75" customHeight="1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spans="1:26" ht="15.75" customHeight="1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spans="1:26" ht="15.75" customHeight="1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spans="1:26" ht="15.75" customHeight="1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spans="1:26" ht="15.75" customHeight="1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spans="1:26" ht="15.75" customHeight="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spans="1:26" ht="15.75" customHeight="1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spans="1:26" ht="15.75" customHeight="1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spans="1:26" ht="15.75" customHeight="1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spans="1:26" ht="15.75" customHeight="1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spans="1:26" ht="15.75" customHeight="1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spans="1:26" ht="15.75" customHeight="1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spans="1:26" ht="15.75" customHeight="1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spans="1:26" ht="15.75" customHeight="1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spans="1:26" ht="15.75" customHeight="1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spans="1:26" ht="15.75" customHeight="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spans="1:26" ht="15.75" customHeight="1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spans="1:26" ht="15.75" customHeight="1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spans="1:26" ht="15.75" customHeight="1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spans="1:26" ht="15.75" customHeight="1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spans="1:26" ht="15.75" customHeight="1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spans="1:26" ht="15.75" customHeight="1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spans="1:26" ht="15.75" customHeight="1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spans="1:26" ht="15.75" customHeight="1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spans="1:26" ht="15.75" customHeight="1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spans="1:26" ht="15.75" customHeight="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spans="1:26" ht="15.75" customHeight="1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spans="1:26" ht="15.75" customHeight="1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spans="1:26" ht="15.75" customHeight="1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spans="1:26" ht="15.75" customHeight="1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spans="1:26" ht="15.75" customHeight="1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spans="1:26" ht="15.75" customHeight="1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spans="1:26" ht="15.75" customHeight="1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spans="1:26" ht="15.75" customHeight="1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spans="1:26" ht="15.75" customHeight="1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spans="1:26" ht="15.75" customHeight="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spans="1:26" ht="15.75" customHeight="1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spans="1:26" ht="15.75" customHeight="1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spans="1:26" ht="15.75" customHeight="1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spans="1:26" ht="15.75" customHeight="1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spans="1:26" ht="15.75" customHeight="1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spans="1:26" ht="15.75" customHeight="1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spans="1:26" ht="15.75" customHeight="1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spans="1:26" ht="15.75" customHeight="1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spans="1:26" ht="15.75" customHeight="1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spans="1:26" ht="15.75" customHeight="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spans="1:26" ht="15.75" customHeight="1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spans="1:26" ht="15.75" customHeight="1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spans="1:26" ht="15.75" customHeight="1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spans="1:26" ht="15.75" customHeight="1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spans="1:26" ht="15.75" customHeight="1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spans="1:26" ht="15.75" customHeight="1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spans="1:26" ht="15.75" customHeight="1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spans="1:26" ht="15.75" customHeight="1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spans="1:26" ht="15.75" customHeight="1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spans="1:26" ht="15.75" customHeight="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spans="1:26" ht="15.75" customHeight="1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spans="1:26" ht="15.75" customHeight="1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spans="1:26" ht="15.75" customHeight="1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spans="1:26" ht="15.75" customHeight="1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spans="1:26" ht="15.75" customHeight="1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spans="1:26" ht="15.75" customHeight="1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spans="1:26" ht="15.75" customHeight="1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spans="1:26" ht="15.75" customHeight="1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spans="1:26" ht="15.75" customHeight="1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spans="1:26" ht="15.75" customHeight="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spans="1:26" ht="15.75" customHeight="1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spans="1:26" ht="15.75" customHeight="1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spans="1:26" ht="15.75" customHeight="1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spans="1:26" ht="15.75" customHeight="1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spans="1:26" ht="15.75" customHeight="1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spans="1:26" ht="15.75" customHeight="1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spans="1:26" ht="15.75" customHeight="1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spans="1:26" ht="15.75" customHeight="1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spans="1:26" ht="15.75" customHeight="1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spans="1:26" ht="15.75" customHeight="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spans="1:26" ht="15.75" customHeight="1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spans="1:26" ht="15.75" customHeight="1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spans="1:26" ht="15.75" customHeight="1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spans="1:26" ht="15.75" customHeight="1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spans="1:26" ht="15.75" customHeight="1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spans="1:26" ht="15.75" customHeight="1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spans="1:26" ht="15.75" customHeight="1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spans="1:26" ht="15.75" customHeight="1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spans="1:26" ht="15.75" customHeight="1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spans="1:26" ht="15.75" customHeight="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spans="1:26" ht="15.75" customHeight="1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spans="1:26" ht="15.75" customHeight="1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spans="1:26" ht="15.75" customHeight="1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spans="1:26" ht="15.75" customHeight="1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spans="1:26" ht="15.75" customHeight="1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spans="1:26" ht="15.75" customHeight="1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spans="1:26" ht="15.75" customHeight="1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spans="1:26" ht="15.75" customHeight="1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spans="1:26" ht="15.75" customHeight="1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spans="1:26" ht="15.75" customHeight="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spans="1:26" ht="15.75" customHeight="1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spans="1:26" ht="15.75" customHeight="1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spans="1:26" ht="15.75" customHeight="1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spans="1:26" ht="15.75" customHeight="1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spans="1:26" ht="15.75" customHeight="1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spans="1:26" ht="15.75" customHeight="1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spans="1:26" ht="15.75" customHeight="1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spans="1:26" ht="15.75" customHeight="1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spans="1:26" ht="15.75" customHeight="1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spans="1:26" ht="15.75" customHeight="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spans="1:26" ht="15.75" customHeight="1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spans="1:26" ht="15.75" customHeight="1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spans="1:26" ht="15.75" customHeight="1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spans="1:26" ht="15.75" customHeight="1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spans="1:26" ht="15.75" customHeight="1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spans="1:26" ht="15.75" customHeight="1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spans="1:26" ht="15.75" customHeight="1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spans="1:26" ht="15.75" customHeight="1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spans="1:26" ht="15.75" customHeight="1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spans="1:26" ht="15.75" customHeight="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spans="1:26" ht="15.75" customHeight="1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spans="1:26" ht="15.75" customHeight="1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spans="1:26" ht="15.75" customHeight="1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spans="1:26" ht="15.75" customHeight="1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spans="1:26" ht="15.75" customHeight="1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spans="1:26" ht="15.75" customHeight="1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spans="1:26" ht="15.75" customHeight="1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spans="1:26" ht="15.75" customHeight="1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spans="1:26" ht="15.75" customHeight="1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spans="1:26" ht="15.75" customHeight="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spans="1:26" ht="15.75" customHeight="1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spans="1:26" ht="15.75" customHeight="1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spans="1:26" ht="15.75" customHeight="1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spans="1:26" ht="15.75" customHeight="1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spans="1:26" ht="15.75" customHeight="1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spans="1:26" ht="15.75" customHeight="1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spans="1:26" ht="15.75" customHeight="1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spans="1:26" ht="15.75" customHeight="1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spans="1:26" ht="15.75" customHeight="1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spans="1:26" ht="15.75" customHeight="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spans="1:26" ht="15.75" customHeight="1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spans="1:26" ht="15.75" customHeight="1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spans="1:26" ht="15.75" customHeight="1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spans="1:26" ht="15.75" customHeight="1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spans="1:26" ht="15.75" customHeight="1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spans="1:26" ht="15.75" customHeight="1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spans="1:26" ht="15.75" customHeight="1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spans="1:26" ht="15.75" customHeight="1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spans="1:26" ht="15.75" customHeight="1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spans="1:26" ht="15.75" customHeight="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spans="1:26" ht="15.75" customHeight="1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spans="1:26" ht="15.75" customHeight="1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spans="1:26" ht="15.75" customHeight="1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spans="1:26" ht="15.75" customHeight="1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spans="1:26" ht="15.75" customHeight="1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spans="1:26" ht="15.75" customHeight="1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spans="1:26" ht="15.75" customHeight="1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spans="1:26" ht="15.75" customHeight="1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spans="1:26" ht="15.75" customHeight="1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spans="1:26" ht="15.75" customHeight="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spans="1:26" ht="15.75" customHeight="1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spans="1:26" ht="15.75" customHeight="1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spans="1:26" ht="15.75" customHeight="1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spans="1:26" ht="15.75" customHeight="1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spans="1:26" ht="15.75" customHeight="1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spans="1:26" ht="15.75" customHeight="1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spans="1:26" ht="15.75" customHeight="1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spans="1:26" ht="15.75" customHeight="1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spans="1:26" ht="15.75" customHeight="1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spans="1:26" ht="15.75" customHeight="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spans="1:26" ht="15.75" customHeight="1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spans="1:26" ht="15.75" customHeight="1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spans="1:26" ht="15.75" customHeight="1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spans="1:26" ht="15.75" customHeight="1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spans="1:26" ht="15.75" customHeight="1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spans="1:26" ht="15.75" customHeight="1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spans="1:26" ht="15.75" customHeight="1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spans="1:26" ht="15.75" customHeight="1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spans="1:26" ht="15.75" customHeight="1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spans="1:26" ht="15.75" customHeight="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spans="1:26" ht="15.75" customHeight="1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spans="1:26" ht="15.75" customHeight="1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spans="1:26" ht="15.75" customHeight="1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spans="1:26" ht="15.75" customHeight="1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spans="1:26" ht="15.75" customHeight="1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spans="1:26" ht="15.75" customHeight="1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spans="1:26" ht="15.75" customHeight="1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spans="1:26" ht="15.75" customHeight="1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spans="1:26" ht="15.75" customHeight="1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spans="1:26" ht="15.75" customHeight="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spans="1:26" ht="15.75" customHeight="1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spans="1:26" ht="15.75" customHeight="1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spans="1:26" ht="15.75" customHeight="1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spans="1:26" ht="15.75" customHeight="1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spans="1:26" ht="15.75" customHeight="1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spans="1:26" ht="15.75" customHeight="1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spans="1:26" ht="15.75" customHeight="1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spans="1:26" ht="15.75" customHeight="1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spans="1:26" ht="15.75" customHeight="1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spans="1:26" ht="15.75" customHeight="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spans="1:26" ht="15.75" customHeight="1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spans="1:26" ht="15.75" customHeight="1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spans="1:26" ht="15.75" customHeight="1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spans="1:26" ht="15.75" customHeight="1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spans="1:26" ht="15.75" customHeight="1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spans="1:26" ht="15.75" customHeight="1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spans="1:26" ht="15.75" customHeight="1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spans="1:26" ht="15.75" customHeight="1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spans="1:26" ht="15.75" customHeight="1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spans="1:26" ht="15.75" customHeight="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spans="1:26" ht="15.75" customHeight="1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spans="1:26" ht="15.75" customHeight="1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spans="1:26" ht="15.75" customHeight="1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spans="1:26" ht="15.75" customHeight="1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spans="1:26" ht="15.75" customHeight="1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spans="1:26" ht="15.75" customHeight="1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spans="1:26" ht="15.75" customHeight="1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spans="1:26" ht="15.75" customHeight="1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spans="1:26" ht="15.75" customHeight="1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spans="1:26" ht="15.75" customHeight="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spans="1:26" ht="15.75" customHeight="1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spans="1:26" ht="15.75" customHeight="1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spans="1:26" ht="15.75" customHeight="1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spans="1:26" ht="15.75" customHeight="1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spans="1:26" ht="15.75" customHeight="1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spans="1:26" ht="15.75" customHeight="1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spans="1:26" ht="15.75" customHeight="1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spans="1:26" ht="15.75" customHeight="1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spans="1:26" ht="15.75" customHeight="1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spans="1:26" ht="15.75" customHeight="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spans="1:26" ht="15.75" customHeight="1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spans="1:26" ht="15.75" customHeight="1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spans="1:26" ht="15.75" customHeight="1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spans="1:26" ht="15.75" customHeight="1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spans="1:26" ht="15.75" customHeight="1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spans="1:26" ht="15.75" customHeight="1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spans="1:26" ht="15.75" customHeight="1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spans="1:26" ht="15.75" customHeight="1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spans="1:26" ht="15.75" customHeight="1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spans="1:26" ht="15.75" customHeight="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spans="1:26" ht="15.75" customHeight="1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spans="1:26" ht="15.75" customHeight="1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spans="1:26" ht="15.75" customHeight="1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spans="1:26" ht="15.75" customHeight="1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spans="1:26" ht="15.75" customHeight="1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spans="1:26" ht="15.75" customHeight="1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spans="1:26" ht="15.75" customHeight="1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 spans="1:26" ht="15.75" customHeight="1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 spans="1:26" ht="15.75" customHeight="1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6"/>
  <sheetViews>
    <sheetView zoomScaleNormal="100" workbookViewId="0">
      <selection activeCell="J17" sqref="J17"/>
    </sheetView>
  </sheetViews>
  <sheetFormatPr defaultColWidth="12.625" defaultRowHeight="21" customHeight="1"/>
  <cols>
    <col min="1" max="1" width="7.875" style="77" customWidth="1"/>
    <col min="2" max="2" width="46.125" style="77" customWidth="1"/>
    <col min="3" max="6" width="5.5" style="77" customWidth="1"/>
    <col min="7" max="7" width="9.5" style="77" customWidth="1"/>
    <col min="8" max="26" width="7.875" style="77" customWidth="1"/>
    <col min="27" max="16384" width="12.625" style="77"/>
  </cols>
  <sheetData>
    <row r="1" spans="1:26" ht="21" customHeight="1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spans="1:26" ht="21" customHeight="1">
      <c r="A2" s="80"/>
      <c r="B2" s="76"/>
      <c r="C2" s="76"/>
      <c r="D2" s="76"/>
      <c r="E2" s="76"/>
      <c r="F2" s="76"/>
      <c r="G2" s="76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1:26" ht="21" customHeight="1">
      <c r="A3" s="80"/>
      <c r="B3" s="76"/>
      <c r="C3" s="76"/>
      <c r="D3" s="76"/>
      <c r="E3" s="76"/>
      <c r="F3" s="76"/>
      <c r="G3" s="76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1" customHeight="1">
      <c r="A4" s="80"/>
      <c r="B4" s="457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75"/>
      <c r="D4" s="275"/>
      <c r="E4" s="275"/>
      <c r="F4" s="275"/>
      <c r="G4" s="275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1:26" ht="21" customHeight="1">
      <c r="A5" s="80"/>
      <c r="B5" s="457" t="str">
        <f>บันทึกข้อความ!Q9&amp;"  ปีการศึกษา "&amp;บันทึกข้อความ!Q10</f>
        <v>ชั้นมัธยมศึกษาปีที่ 1/7  ปีการศึกษา 2567</v>
      </c>
      <c r="C5" s="275"/>
      <c r="D5" s="275"/>
      <c r="E5" s="275"/>
      <c r="F5" s="275"/>
      <c r="G5" s="275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spans="1:26" ht="21" customHeight="1">
      <c r="A6" s="80"/>
      <c r="B6" s="457" t="s">
        <v>247</v>
      </c>
      <c r="C6" s="275"/>
      <c r="D6" s="275"/>
      <c r="E6" s="275"/>
      <c r="F6" s="275"/>
      <c r="G6" s="275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1:26" ht="21" customHeight="1">
      <c r="A7" s="80"/>
      <c r="B7" s="75" t="s">
        <v>240</v>
      </c>
      <c r="C7" s="76"/>
      <c r="D7" s="76"/>
      <c r="E7" s="76"/>
      <c r="F7" s="76"/>
      <c r="G7" s="76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spans="1:26" ht="21" customHeight="1">
      <c r="A8" s="80"/>
      <c r="B8" s="458" t="s">
        <v>195</v>
      </c>
      <c r="C8" s="460" t="s">
        <v>39</v>
      </c>
      <c r="D8" s="387"/>
      <c r="E8" s="387"/>
      <c r="F8" s="387"/>
      <c r="G8" s="388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pans="1:26" ht="21" customHeight="1">
      <c r="A9" s="80"/>
      <c r="B9" s="459"/>
      <c r="C9" s="81" t="s">
        <v>101</v>
      </c>
      <c r="D9" s="81" t="s">
        <v>100</v>
      </c>
      <c r="E9" s="81" t="s">
        <v>99</v>
      </c>
      <c r="F9" s="81" t="s">
        <v>98</v>
      </c>
      <c r="G9" s="458" t="s">
        <v>121</v>
      </c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spans="1:26" ht="21" customHeight="1">
      <c r="A10" s="80"/>
      <c r="B10" s="380"/>
      <c r="C10" s="82" t="s">
        <v>446</v>
      </c>
      <c r="D10" s="82" t="s">
        <v>447</v>
      </c>
      <c r="E10" s="82" t="s">
        <v>448</v>
      </c>
      <c r="F10" s="82">
        <v>0</v>
      </c>
      <c r="G10" s="3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spans="1:26" ht="21" customHeight="1">
      <c r="A11" s="80"/>
      <c r="B11" s="83" t="s">
        <v>196</v>
      </c>
      <c r="C11" s="84"/>
      <c r="D11" s="84"/>
      <c r="E11" s="84"/>
      <c r="F11" s="84"/>
      <c r="G11" s="85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spans="1:26" ht="21" customHeight="1">
      <c r="A12" s="80"/>
      <c r="B12" s="86" t="s">
        <v>197</v>
      </c>
      <c r="C12" s="87"/>
      <c r="D12" s="87"/>
      <c r="E12" s="87"/>
      <c r="F12" s="87"/>
      <c r="G12" s="88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spans="1:26" ht="21" customHeight="1">
      <c r="A13" s="80"/>
      <c r="B13" s="89" t="s">
        <v>198</v>
      </c>
      <c r="C13" s="90"/>
      <c r="D13" s="90"/>
      <c r="E13" s="90"/>
      <c r="F13" s="90"/>
      <c r="G13" s="88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spans="1:26" ht="43.5" customHeight="1">
      <c r="A14" s="80"/>
      <c r="B14" s="117" t="s">
        <v>248</v>
      </c>
      <c r="C14" s="92"/>
      <c r="D14" s="92"/>
      <c r="E14" s="92"/>
      <c r="F14" s="92"/>
      <c r="G14" s="88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spans="1:26" ht="78" customHeight="1">
      <c r="A15" s="80"/>
      <c r="B15" s="118" t="s">
        <v>249</v>
      </c>
      <c r="C15" s="94"/>
      <c r="D15" s="94"/>
      <c r="E15" s="94"/>
      <c r="F15" s="94"/>
      <c r="G15" s="88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57" customHeight="1">
      <c r="A16" s="80"/>
      <c r="B16" s="117" t="s">
        <v>250</v>
      </c>
      <c r="C16" s="92"/>
      <c r="D16" s="92"/>
      <c r="E16" s="92"/>
      <c r="F16" s="92"/>
      <c r="G16" s="88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ht="75.75" customHeight="1">
      <c r="A17" s="80"/>
      <c r="B17" s="118" t="s">
        <v>251</v>
      </c>
      <c r="C17" s="94"/>
      <c r="D17" s="94"/>
      <c r="E17" s="94"/>
      <c r="F17" s="94"/>
      <c r="G17" s="88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spans="1:26" ht="21" customHeight="1">
      <c r="A18" s="80"/>
      <c r="B18" s="99" t="s">
        <v>199</v>
      </c>
      <c r="C18" s="100"/>
      <c r="D18" s="100"/>
      <c r="E18" s="100"/>
      <c r="F18" s="100"/>
      <c r="G18" s="101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spans="1:26" ht="44.25" customHeight="1">
      <c r="A19" s="80"/>
      <c r="B19" s="102" t="s">
        <v>252</v>
      </c>
      <c r="C19" s="102"/>
      <c r="D19" s="102"/>
      <c r="E19" s="102"/>
      <c r="F19" s="102"/>
      <c r="G19" s="88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spans="1:26" ht="47.25" customHeight="1">
      <c r="A20" s="80"/>
      <c r="B20" s="94" t="s">
        <v>253</v>
      </c>
      <c r="C20" s="94"/>
      <c r="D20" s="94"/>
      <c r="E20" s="94"/>
      <c r="F20" s="94"/>
      <c r="G20" s="88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ht="21" customHeight="1">
      <c r="A21" s="80"/>
      <c r="B21" s="104" t="s">
        <v>200</v>
      </c>
      <c r="C21" s="100"/>
      <c r="D21" s="100"/>
      <c r="E21" s="100"/>
      <c r="F21" s="100"/>
      <c r="G21" s="88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21" customHeight="1">
      <c r="A22" s="80"/>
      <c r="B22" s="96" t="s">
        <v>254</v>
      </c>
      <c r="C22" s="96"/>
      <c r="D22" s="96"/>
      <c r="E22" s="96"/>
      <c r="F22" s="96"/>
      <c r="G22" s="88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spans="1:26" ht="46.5" customHeight="1">
      <c r="A23" s="80"/>
      <c r="B23" s="105" t="s">
        <v>255</v>
      </c>
      <c r="C23" s="105"/>
      <c r="D23" s="105"/>
      <c r="E23" s="105"/>
      <c r="F23" s="105"/>
      <c r="G23" s="106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pans="1:26" ht="21" customHeight="1">
      <c r="A24" s="80"/>
      <c r="B24" s="104" t="s">
        <v>201</v>
      </c>
      <c r="C24" s="100"/>
      <c r="D24" s="100"/>
      <c r="E24" s="100"/>
      <c r="F24" s="100"/>
      <c r="G24" s="107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</row>
    <row r="25" spans="1:26" ht="42.75" customHeight="1">
      <c r="A25" s="80"/>
      <c r="B25" s="108" t="s">
        <v>256</v>
      </c>
      <c r="C25" s="102"/>
      <c r="D25" s="102"/>
      <c r="E25" s="102"/>
      <c r="F25" s="102"/>
      <c r="G25" s="102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</row>
    <row r="26" spans="1:26" ht="21" customHeight="1">
      <c r="A26" s="80"/>
      <c r="B26" s="104" t="s">
        <v>34</v>
      </c>
      <c r="C26" s="100"/>
      <c r="D26" s="100"/>
      <c r="E26" s="100"/>
      <c r="F26" s="100"/>
      <c r="G26" s="107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ht="21" customHeight="1">
      <c r="A27" s="80"/>
      <c r="B27" s="86" t="s">
        <v>202</v>
      </c>
      <c r="C27" s="87"/>
      <c r="D27" s="87"/>
      <c r="E27" s="87"/>
      <c r="F27" s="87"/>
      <c r="G27" s="109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ht="49.5" customHeight="1">
      <c r="A28" s="80"/>
      <c r="B28" s="108" t="s">
        <v>257</v>
      </c>
      <c r="C28" s="102"/>
      <c r="D28" s="102"/>
      <c r="E28" s="102"/>
      <c r="F28" s="102"/>
      <c r="G28" s="109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spans="1:26" ht="52.5" customHeight="1">
      <c r="A29" s="80"/>
      <c r="B29" s="91" t="s">
        <v>258</v>
      </c>
      <c r="C29" s="92"/>
      <c r="D29" s="92"/>
      <c r="E29" s="92"/>
      <c r="F29" s="92"/>
      <c r="G29" s="102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spans="1:26" ht="42.75" customHeight="1">
      <c r="A30" s="80"/>
      <c r="B30" s="93" t="s">
        <v>259</v>
      </c>
      <c r="C30" s="94"/>
      <c r="D30" s="94"/>
      <c r="E30" s="94"/>
      <c r="F30" s="94"/>
      <c r="G30" s="102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spans="1:26" ht="21" customHeight="1">
      <c r="A31" s="80"/>
      <c r="B31" s="104" t="s">
        <v>203</v>
      </c>
      <c r="C31" s="100"/>
      <c r="D31" s="100"/>
      <c r="E31" s="100"/>
      <c r="F31" s="100"/>
      <c r="G31" s="107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spans="1:26" ht="66" customHeight="1">
      <c r="A32" s="80"/>
      <c r="B32" s="108" t="s">
        <v>260</v>
      </c>
      <c r="C32" s="102"/>
      <c r="D32" s="102"/>
      <c r="E32" s="102"/>
      <c r="F32" s="102"/>
      <c r="G32" s="102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ht="50.25" customHeight="1">
      <c r="A33" s="80"/>
      <c r="B33" s="108" t="s">
        <v>261</v>
      </c>
      <c r="C33" s="102"/>
      <c r="D33" s="102"/>
      <c r="E33" s="102"/>
      <c r="F33" s="102"/>
      <c r="G33" s="88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42.75" customHeight="1">
      <c r="A34" s="80"/>
      <c r="B34" s="93" t="s">
        <v>262</v>
      </c>
      <c r="C34" s="94"/>
      <c r="D34" s="94"/>
      <c r="E34" s="94"/>
      <c r="F34" s="94"/>
      <c r="G34" s="88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spans="1:26" ht="21" customHeight="1">
      <c r="A35" s="80"/>
      <c r="B35" s="83" t="s">
        <v>204</v>
      </c>
      <c r="C35" s="100"/>
      <c r="D35" s="100"/>
      <c r="E35" s="100"/>
      <c r="F35" s="100"/>
      <c r="G35" s="88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spans="1:26" ht="21" customHeight="1">
      <c r="A36" s="80"/>
      <c r="B36" s="86" t="s">
        <v>205</v>
      </c>
      <c r="C36" s="87"/>
      <c r="D36" s="87"/>
      <c r="E36" s="87"/>
      <c r="F36" s="87"/>
      <c r="G36" s="88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spans="1:26" ht="21" customHeight="1">
      <c r="A37" s="80"/>
      <c r="B37" s="86" t="s">
        <v>263</v>
      </c>
      <c r="C37" s="87"/>
      <c r="D37" s="87"/>
      <c r="E37" s="87"/>
      <c r="F37" s="87"/>
      <c r="G37" s="88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 spans="1:26" ht="21" customHeight="1">
      <c r="A38" s="80"/>
      <c r="B38" s="86" t="s">
        <v>264</v>
      </c>
      <c r="C38" s="87"/>
      <c r="D38" s="87"/>
      <c r="E38" s="87"/>
      <c r="F38" s="87"/>
      <c r="G38" s="88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</row>
    <row r="39" spans="1:26" ht="21" customHeight="1">
      <c r="A39" s="80"/>
      <c r="B39" s="95" t="s">
        <v>206</v>
      </c>
      <c r="C39" s="90"/>
      <c r="D39" s="90"/>
      <c r="E39" s="90"/>
      <c r="F39" s="90"/>
      <c r="G39" s="88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</row>
    <row r="40" spans="1:26" ht="21" customHeight="1">
      <c r="A40" s="80"/>
      <c r="B40" s="93" t="s">
        <v>265</v>
      </c>
      <c r="C40" s="94"/>
      <c r="D40" s="94"/>
      <c r="E40" s="94"/>
      <c r="F40" s="110"/>
      <c r="G40" s="88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pans="1:26" ht="21" customHeight="1">
      <c r="A41" s="80"/>
      <c r="B41" s="93" t="s">
        <v>207</v>
      </c>
      <c r="C41" s="94"/>
      <c r="D41" s="94"/>
      <c r="E41" s="94"/>
      <c r="F41" s="110"/>
      <c r="G41" s="88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spans="1:26" ht="21" customHeight="1">
      <c r="A42" s="80"/>
      <c r="B42" s="93" t="s">
        <v>208</v>
      </c>
      <c r="C42" s="94"/>
      <c r="D42" s="94"/>
      <c r="E42" s="94"/>
      <c r="F42" s="110"/>
      <c r="G42" s="88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spans="1:26" ht="21" customHeight="1">
      <c r="A43" s="80"/>
      <c r="B43" s="93" t="s">
        <v>209</v>
      </c>
      <c r="C43" s="111"/>
      <c r="D43" s="111"/>
      <c r="E43" s="111"/>
      <c r="F43" s="111"/>
      <c r="G43" s="88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  <row r="44" spans="1:26" ht="21" customHeight="1">
      <c r="A44" s="80"/>
      <c r="B44" s="95" t="s">
        <v>266</v>
      </c>
      <c r="C44" s="96"/>
      <c r="D44" s="96"/>
      <c r="E44" s="96"/>
      <c r="F44" s="96"/>
      <c r="G44" s="88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spans="1:26" ht="21" customHeight="1">
      <c r="A45" s="80"/>
      <c r="B45" s="93" t="s">
        <v>267</v>
      </c>
      <c r="C45" s="94"/>
      <c r="D45" s="94"/>
      <c r="E45" s="94"/>
      <c r="F45" s="110"/>
      <c r="G45" s="88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spans="1:26" ht="21" customHeight="1">
      <c r="A46" s="80"/>
      <c r="B46" s="93" t="s">
        <v>268</v>
      </c>
      <c r="C46" s="94"/>
      <c r="D46" s="94"/>
      <c r="E46" s="94"/>
      <c r="F46" s="110"/>
      <c r="G46" s="88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spans="1:26" ht="21" customHeight="1">
      <c r="A47" s="80"/>
      <c r="B47" s="93" t="s">
        <v>269</v>
      </c>
      <c r="C47" s="94"/>
      <c r="D47" s="94"/>
      <c r="E47" s="94"/>
      <c r="F47" s="110"/>
      <c r="G47" s="88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spans="1:26" ht="21" customHeight="1">
      <c r="A48" s="80"/>
      <c r="B48" s="93" t="s">
        <v>270</v>
      </c>
      <c r="C48" s="94"/>
      <c r="D48" s="94"/>
      <c r="E48" s="94"/>
      <c r="F48" s="110"/>
      <c r="G48" s="88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spans="1:26" ht="21" customHeight="1">
      <c r="A49" s="80"/>
      <c r="B49" s="93" t="s">
        <v>271</v>
      </c>
      <c r="C49" s="94"/>
      <c r="D49" s="94"/>
      <c r="E49" s="94"/>
      <c r="F49" s="110"/>
      <c r="G49" s="88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spans="1:26" ht="21" customHeight="1">
      <c r="A50" s="80"/>
      <c r="B50" s="93" t="s">
        <v>210</v>
      </c>
      <c r="C50" s="94"/>
      <c r="D50" s="94"/>
      <c r="E50" s="94"/>
      <c r="F50" s="110"/>
      <c r="G50" s="88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spans="1:26" ht="21" customHeight="1">
      <c r="A51" s="80"/>
      <c r="B51" s="93" t="s">
        <v>272</v>
      </c>
      <c r="C51" s="94"/>
      <c r="D51" s="94"/>
      <c r="E51" s="94"/>
      <c r="F51" s="110"/>
      <c r="G51" s="88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spans="1:26" ht="21" customHeight="1">
      <c r="A52" s="80"/>
      <c r="B52" s="93" t="s">
        <v>273</v>
      </c>
      <c r="C52" s="94"/>
      <c r="D52" s="94"/>
      <c r="E52" s="94"/>
      <c r="F52" s="110"/>
      <c r="G52" s="88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spans="1:26" ht="21" customHeight="1">
      <c r="A53" s="80"/>
      <c r="B53" s="93" t="s">
        <v>211</v>
      </c>
      <c r="C53" s="111"/>
      <c r="D53" s="111"/>
      <c r="E53" s="111"/>
      <c r="F53" s="111"/>
      <c r="G53" s="88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spans="1:26" ht="21" customHeight="1">
      <c r="A54" s="80"/>
      <c r="B54" s="95" t="s">
        <v>212</v>
      </c>
      <c r="C54" s="96"/>
      <c r="D54" s="96"/>
      <c r="E54" s="96"/>
      <c r="F54" s="96"/>
      <c r="G54" s="88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spans="1:26" ht="21" customHeight="1">
      <c r="A55" s="80"/>
      <c r="B55" s="93" t="s">
        <v>213</v>
      </c>
      <c r="C55" s="94"/>
      <c r="D55" s="94"/>
      <c r="E55" s="94"/>
      <c r="F55" s="110"/>
      <c r="G55" s="88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spans="1:26" ht="21" customHeight="1">
      <c r="A56" s="80"/>
      <c r="B56" s="93" t="s">
        <v>214</v>
      </c>
      <c r="C56" s="94"/>
      <c r="D56" s="94"/>
      <c r="E56" s="94"/>
      <c r="F56" s="110"/>
      <c r="G56" s="88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spans="1:26" ht="21" customHeight="1">
      <c r="A57" s="80"/>
      <c r="B57" s="93" t="s">
        <v>215</v>
      </c>
      <c r="C57" s="94"/>
      <c r="D57" s="94"/>
      <c r="E57" s="94"/>
      <c r="F57" s="110"/>
      <c r="G57" s="88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spans="1:26" ht="21" customHeight="1">
      <c r="A58" s="80"/>
      <c r="B58" s="104" t="s">
        <v>216</v>
      </c>
      <c r="C58" s="100"/>
      <c r="D58" s="100"/>
      <c r="E58" s="100"/>
      <c r="F58" s="112"/>
      <c r="G58" s="101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21" customHeight="1">
      <c r="A59" s="80"/>
      <c r="B59" s="97" t="s">
        <v>217</v>
      </c>
      <c r="C59" s="102"/>
      <c r="D59" s="102"/>
      <c r="E59" s="102"/>
      <c r="F59" s="119"/>
      <c r="G59" s="103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spans="1:26" ht="21" customHeight="1">
      <c r="A60" s="80"/>
      <c r="B60" s="144" t="s">
        <v>274</v>
      </c>
      <c r="C60" s="146"/>
      <c r="D60" s="147"/>
      <c r="E60" s="147"/>
      <c r="F60" s="148"/>
      <c r="G60" s="145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spans="1:26" ht="21" customHeight="1">
      <c r="A61" s="80"/>
      <c r="B61" s="144" t="s">
        <v>275</v>
      </c>
      <c r="C61" s="149"/>
      <c r="D61" s="150"/>
      <c r="E61" s="150"/>
      <c r="F61" s="151"/>
      <c r="G61" s="145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21" customHeight="1">
      <c r="A62" s="80"/>
      <c r="B62" s="108" t="s">
        <v>276</v>
      </c>
      <c r="C62" s="152"/>
      <c r="D62" s="153"/>
      <c r="E62" s="153"/>
      <c r="F62" s="154"/>
      <c r="G62" s="88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spans="1:26" ht="21" customHeight="1">
      <c r="A63" s="80"/>
      <c r="B63" s="104" t="s">
        <v>218</v>
      </c>
      <c r="C63" s="100"/>
      <c r="D63" s="100"/>
      <c r="E63" s="100"/>
      <c r="F63" s="100"/>
      <c r="G63" s="101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spans="1:26" ht="48" customHeight="1">
      <c r="A64" s="80"/>
      <c r="B64" s="89" t="s">
        <v>219</v>
      </c>
      <c r="C64" s="90"/>
      <c r="D64" s="90"/>
      <c r="E64" s="90"/>
      <c r="F64" s="90"/>
      <c r="G64" s="88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spans="1:26" ht="75" customHeight="1">
      <c r="A65" s="80"/>
      <c r="B65" s="93" t="s">
        <v>277</v>
      </c>
      <c r="C65" s="94"/>
      <c r="D65" s="94"/>
      <c r="E65" s="94"/>
      <c r="F65" s="94"/>
      <c r="G65" s="88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spans="1:26" ht="21" customHeight="1">
      <c r="A66" s="80"/>
      <c r="B66" s="104" t="s">
        <v>220</v>
      </c>
      <c r="C66" s="100"/>
      <c r="D66" s="100"/>
      <c r="E66" s="100"/>
      <c r="F66" s="100"/>
      <c r="G66" s="101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spans="1:26" ht="21" customHeight="1">
      <c r="A67" s="80"/>
      <c r="B67" s="95" t="s">
        <v>221</v>
      </c>
      <c r="C67" s="96"/>
      <c r="D67" s="96"/>
      <c r="E67" s="96"/>
      <c r="F67" s="96"/>
      <c r="G67" s="88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spans="1:26" ht="21" customHeight="1">
      <c r="A68" s="80"/>
      <c r="B68" s="93" t="s">
        <v>278</v>
      </c>
      <c r="C68" s="94"/>
      <c r="D68" s="94"/>
      <c r="E68" s="94"/>
      <c r="F68" s="110"/>
      <c r="G68" s="88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spans="1:26" ht="21" customHeight="1">
      <c r="A69" s="80"/>
      <c r="B69" s="93" t="s">
        <v>279</v>
      </c>
      <c r="C69" s="94"/>
      <c r="D69" s="94"/>
      <c r="E69" s="94"/>
      <c r="F69" s="94"/>
      <c r="G69" s="88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spans="1:26" ht="21" customHeight="1">
      <c r="A70" s="80"/>
      <c r="B70" s="104" t="s">
        <v>222</v>
      </c>
      <c r="C70" s="100"/>
      <c r="D70" s="100"/>
      <c r="E70" s="100"/>
      <c r="F70" s="100"/>
      <c r="G70" s="101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spans="1:26" ht="42.75" customHeight="1">
      <c r="A71" s="80"/>
      <c r="B71" s="95" t="s">
        <v>280</v>
      </c>
      <c r="C71" s="96"/>
      <c r="D71" s="96"/>
      <c r="E71" s="96"/>
      <c r="F71" s="96"/>
      <c r="G71" s="88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spans="1:26" ht="42" customHeight="1">
      <c r="A72" s="80"/>
      <c r="B72" s="93" t="s">
        <v>281</v>
      </c>
      <c r="C72" s="94"/>
      <c r="D72" s="94"/>
      <c r="E72" s="94"/>
      <c r="F72" s="110"/>
      <c r="G72" s="88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spans="1:26" ht="46.5" customHeight="1">
      <c r="A73" s="80"/>
      <c r="B73" s="113" t="s">
        <v>282</v>
      </c>
      <c r="C73" s="105"/>
      <c r="D73" s="105"/>
      <c r="E73" s="105"/>
      <c r="F73" s="114"/>
      <c r="G73" s="103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spans="1:26" ht="24.75" customHeight="1">
      <c r="A74" s="80"/>
      <c r="B74" s="108" t="s">
        <v>283</v>
      </c>
      <c r="C74" s="102"/>
      <c r="D74" s="102"/>
      <c r="E74" s="102"/>
      <c r="F74" s="119"/>
      <c r="G74" s="88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spans="1:26" ht="24.75" customHeight="1">
      <c r="A75" s="80"/>
      <c r="B75" s="108" t="s">
        <v>284</v>
      </c>
      <c r="C75" s="102"/>
      <c r="D75" s="102"/>
      <c r="E75" s="102"/>
      <c r="F75" s="119"/>
      <c r="G75" s="88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spans="1:26" ht="21" customHeight="1">
      <c r="A76" s="80"/>
      <c r="B76" s="104" t="s">
        <v>223</v>
      </c>
      <c r="C76" s="100"/>
      <c r="D76" s="100"/>
      <c r="E76" s="100"/>
      <c r="F76" s="100"/>
      <c r="G76" s="101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spans="1:26" ht="21" customHeight="1">
      <c r="A77" s="80"/>
      <c r="B77" s="86" t="s">
        <v>224</v>
      </c>
      <c r="C77" s="87"/>
      <c r="D77" s="87"/>
      <c r="E77" s="87"/>
      <c r="F77" s="87"/>
      <c r="G77" s="88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spans="1:26" ht="21.75" customHeight="1">
      <c r="A78" s="80"/>
      <c r="B78" s="97" t="s">
        <v>285</v>
      </c>
      <c r="C78" s="98"/>
      <c r="D78" s="98"/>
      <c r="E78" s="98"/>
      <c r="F78" s="98"/>
      <c r="G78" s="103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spans="1:26" ht="44.25" customHeight="1">
      <c r="A79" s="80"/>
      <c r="B79" s="104" t="s">
        <v>225</v>
      </c>
      <c r="C79" s="100"/>
      <c r="D79" s="100"/>
      <c r="E79" s="100"/>
      <c r="F79" s="100"/>
      <c r="G79" s="101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spans="1:26" ht="49.5" customHeight="1">
      <c r="A80" s="80"/>
      <c r="B80" s="95" t="s">
        <v>286</v>
      </c>
      <c r="C80" s="96"/>
      <c r="D80" s="96"/>
      <c r="E80" s="96"/>
      <c r="F80" s="96"/>
      <c r="G80" s="88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spans="1:26" ht="25.5" customHeight="1">
      <c r="A81" s="80"/>
      <c r="B81" s="93" t="s">
        <v>287</v>
      </c>
      <c r="C81" s="94"/>
      <c r="D81" s="94"/>
      <c r="E81" s="94"/>
      <c r="F81" s="94"/>
      <c r="G81" s="88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spans="1:26" ht="44.25" customHeight="1">
      <c r="A82" s="80"/>
      <c r="B82" s="104" t="s">
        <v>226</v>
      </c>
      <c r="C82" s="100"/>
      <c r="D82" s="100"/>
      <c r="E82" s="100"/>
      <c r="F82" s="100"/>
      <c r="G82" s="101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spans="1:26" ht="48.75" customHeight="1">
      <c r="A83" s="80"/>
      <c r="B83" s="108" t="s">
        <v>288</v>
      </c>
      <c r="C83" s="102"/>
      <c r="D83" s="102"/>
      <c r="E83" s="102"/>
      <c r="F83" s="102"/>
      <c r="G83" s="88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spans="1:26" ht="48.75" customHeight="1">
      <c r="A84" s="80"/>
      <c r="B84" s="113" t="s">
        <v>289</v>
      </c>
      <c r="C84" s="105"/>
      <c r="D84" s="105"/>
      <c r="E84" s="105"/>
      <c r="F84" s="114"/>
      <c r="G84" s="103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spans="1:26" ht="21" customHeight="1">
      <c r="A85" s="80"/>
      <c r="B85" s="104" t="s">
        <v>227</v>
      </c>
      <c r="C85" s="100"/>
      <c r="D85" s="100"/>
      <c r="E85" s="100"/>
      <c r="F85" s="100"/>
      <c r="G85" s="101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spans="1:26" ht="21" customHeight="1">
      <c r="A86" s="80"/>
      <c r="B86" s="89" t="s">
        <v>228</v>
      </c>
      <c r="C86" s="90"/>
      <c r="D86" s="90"/>
      <c r="E86" s="90"/>
      <c r="F86" s="90"/>
      <c r="G86" s="88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spans="1:26" ht="46.5" customHeight="1">
      <c r="A87" s="80"/>
      <c r="B87" s="93" t="s">
        <v>290</v>
      </c>
      <c r="C87" s="94"/>
      <c r="D87" s="94"/>
      <c r="E87" s="94"/>
      <c r="F87" s="110"/>
      <c r="G87" s="88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spans="1:26" ht="45" customHeight="1">
      <c r="A88" s="80"/>
      <c r="B88" s="93" t="s">
        <v>291</v>
      </c>
      <c r="C88" s="94"/>
      <c r="D88" s="94"/>
      <c r="E88" s="94"/>
      <c r="F88" s="110"/>
      <c r="G88" s="88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spans="1:26" ht="42.75" customHeight="1">
      <c r="A89" s="80"/>
      <c r="B89" s="93" t="s">
        <v>292</v>
      </c>
      <c r="C89" s="94"/>
      <c r="D89" s="94"/>
      <c r="E89" s="94"/>
      <c r="F89" s="94"/>
      <c r="G89" s="88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spans="1:26" ht="21" customHeight="1">
      <c r="A90" s="80"/>
      <c r="B90" s="113" t="s">
        <v>293</v>
      </c>
      <c r="C90" s="105"/>
      <c r="D90" s="105"/>
      <c r="E90" s="105"/>
      <c r="F90" s="114"/>
      <c r="G90" s="103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spans="1:26" ht="21" customHeight="1">
      <c r="A91" s="80"/>
      <c r="B91" s="104" t="s">
        <v>229</v>
      </c>
      <c r="C91" s="100"/>
      <c r="D91" s="100"/>
      <c r="E91" s="100"/>
      <c r="F91" s="100"/>
      <c r="G91" s="88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spans="1:26" ht="21" customHeight="1">
      <c r="A92" s="80"/>
      <c r="B92" s="95" t="s">
        <v>230</v>
      </c>
      <c r="C92" s="96"/>
      <c r="D92" s="96"/>
      <c r="E92" s="96"/>
      <c r="F92" s="96"/>
      <c r="G92" s="88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spans="1:26" ht="21" customHeight="1">
      <c r="A93" s="80"/>
      <c r="B93" s="93" t="s">
        <v>231</v>
      </c>
      <c r="C93" s="94"/>
      <c r="D93" s="94"/>
      <c r="E93" s="94"/>
      <c r="F93" s="110"/>
      <c r="G93" s="88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spans="1:26" ht="21" customHeight="1">
      <c r="A94" s="80"/>
      <c r="B94" s="93" t="s">
        <v>294</v>
      </c>
      <c r="C94" s="94"/>
      <c r="D94" s="94"/>
      <c r="E94" s="94"/>
      <c r="F94" s="110"/>
      <c r="G94" s="88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spans="1:26" ht="21" customHeight="1">
      <c r="A95" s="80"/>
      <c r="B95" s="93" t="s">
        <v>295</v>
      </c>
      <c r="C95" s="94"/>
      <c r="D95" s="94"/>
      <c r="E95" s="94"/>
      <c r="F95" s="110"/>
      <c r="G95" s="88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spans="1:26" ht="21" customHeight="1">
      <c r="A96" s="80"/>
      <c r="B96" s="93" t="s">
        <v>296</v>
      </c>
      <c r="C96" s="94"/>
      <c r="D96" s="94"/>
      <c r="E96" s="94"/>
      <c r="F96" s="110"/>
      <c r="G96" s="88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spans="1:26" ht="21" customHeight="1">
      <c r="A97" s="80"/>
      <c r="B97" s="113" t="s">
        <v>308</v>
      </c>
      <c r="C97" s="94"/>
      <c r="D97" s="94"/>
      <c r="E97" s="94"/>
      <c r="F97" s="110"/>
      <c r="G97" s="88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spans="1:26" ht="21" customHeight="1">
      <c r="A98" s="80"/>
      <c r="B98" s="113" t="s">
        <v>297</v>
      </c>
      <c r="C98" s="105"/>
      <c r="D98" s="105"/>
      <c r="E98" s="105"/>
      <c r="F98" s="114"/>
      <c r="G98" s="103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spans="1:26" ht="21" customHeight="1">
      <c r="A99" s="80"/>
      <c r="B99" s="76"/>
      <c r="C99" s="76"/>
      <c r="D99" s="76"/>
      <c r="E99" s="76"/>
      <c r="F99" s="76"/>
      <c r="G99" s="76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spans="1:26" ht="21" customHeight="1">
      <c r="A100" s="80"/>
      <c r="B100" s="75" t="s">
        <v>232</v>
      </c>
      <c r="C100" s="76"/>
      <c r="D100" s="76"/>
      <c r="E100" s="76"/>
      <c r="F100" s="76"/>
      <c r="G100" s="76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spans="1:26" ht="21" customHeight="1">
      <c r="A101" s="80"/>
      <c r="B101" s="76" t="s">
        <v>241</v>
      </c>
      <c r="C101" s="76" t="s">
        <v>237</v>
      </c>
      <c r="D101" s="76"/>
      <c r="E101" s="76"/>
      <c r="F101" s="76"/>
      <c r="G101" s="76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spans="1:26" ht="21" customHeight="1">
      <c r="A102" s="80"/>
      <c r="B102" s="76" t="s">
        <v>238</v>
      </c>
      <c r="C102" s="76" t="s">
        <v>239</v>
      </c>
      <c r="D102" s="76"/>
      <c r="E102" s="76"/>
      <c r="F102" s="76"/>
      <c r="G102" s="76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spans="1:26" ht="21" customHeight="1">
      <c r="A103" s="80"/>
      <c r="B103" s="75" t="s">
        <v>177</v>
      </c>
      <c r="C103" s="76"/>
      <c r="D103" s="76"/>
      <c r="E103" s="76"/>
      <c r="F103" s="76"/>
      <c r="G103" s="76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spans="1:26" ht="21" customHeight="1">
      <c r="A104" s="80"/>
      <c r="B104" s="115"/>
      <c r="C104" s="115"/>
      <c r="D104" s="115"/>
      <c r="E104" s="115"/>
      <c r="F104" s="115"/>
      <c r="G104" s="115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spans="1:26" ht="21" customHeight="1">
      <c r="A105" s="80"/>
      <c r="B105" s="115"/>
      <c r="C105" s="115"/>
      <c r="D105" s="115"/>
      <c r="E105" s="115"/>
      <c r="F105" s="115"/>
      <c r="G105" s="115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spans="1:26" ht="21" customHeight="1">
      <c r="A106" s="80"/>
      <c r="B106" s="76"/>
      <c r="C106" s="76" t="s">
        <v>233</v>
      </c>
      <c r="D106" s="76"/>
      <c r="E106" s="76"/>
      <c r="F106" s="76"/>
      <c r="G106" s="76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spans="1:26" ht="21" customHeight="1">
      <c r="A107" s="80"/>
      <c r="B107" s="76"/>
      <c r="C107" s="77" t="s">
        <v>234</v>
      </c>
      <c r="E107" s="76"/>
      <c r="F107" s="76"/>
      <c r="G107" s="76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spans="1:26" ht="21" customHeight="1">
      <c r="A108" s="80"/>
      <c r="B108" s="76"/>
      <c r="C108" s="76" t="s">
        <v>235</v>
      </c>
      <c r="D108" s="76"/>
      <c r="E108" s="76"/>
      <c r="F108" s="76"/>
      <c r="G108" s="76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spans="1:26" ht="21" customHeight="1">
      <c r="A109" s="80"/>
      <c r="B109" s="116"/>
      <c r="C109" s="116"/>
      <c r="D109" s="116"/>
      <c r="E109" s="116"/>
      <c r="F109" s="116"/>
      <c r="G109" s="116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spans="1:26" ht="21" customHeight="1">
      <c r="A110" s="80"/>
      <c r="B110" s="75" t="s">
        <v>181</v>
      </c>
      <c r="C110" s="76"/>
      <c r="D110" s="76"/>
      <c r="E110" s="76"/>
      <c r="F110" s="76"/>
      <c r="G110" s="76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spans="1:26" ht="21" customHeight="1">
      <c r="A111" s="80"/>
      <c r="B111" s="76"/>
      <c r="C111" s="76"/>
      <c r="D111" s="76"/>
      <c r="E111" s="76"/>
      <c r="F111" s="76"/>
      <c r="G111" s="76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spans="1:26" ht="21" customHeight="1">
      <c r="A112" s="80"/>
      <c r="B112" s="76" t="s">
        <v>242</v>
      </c>
      <c r="C112" s="76" t="s">
        <v>184</v>
      </c>
      <c r="D112" s="76"/>
      <c r="E112" s="76"/>
      <c r="F112" s="76"/>
      <c r="G112" s="76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spans="1:26" ht="21" customHeight="1">
      <c r="A113" s="80"/>
      <c r="B113" s="76" t="s">
        <v>243</v>
      </c>
      <c r="C113" s="76" t="s">
        <v>187</v>
      </c>
      <c r="D113" s="76"/>
      <c r="E113" s="76"/>
      <c r="F113" s="76"/>
      <c r="G113" s="76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spans="1:26" ht="21" customHeight="1">
      <c r="A114" s="80"/>
      <c r="B114" s="76" t="s">
        <v>244</v>
      </c>
      <c r="C114" s="76" t="s">
        <v>190</v>
      </c>
      <c r="D114" s="76"/>
      <c r="E114" s="76"/>
      <c r="F114" s="76"/>
      <c r="G114" s="76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spans="1:26" ht="21" customHeight="1">
      <c r="A115" s="80"/>
      <c r="B115" s="76" t="s">
        <v>245</v>
      </c>
      <c r="C115" s="76" t="s">
        <v>193</v>
      </c>
      <c r="D115" s="76"/>
      <c r="E115" s="76"/>
      <c r="F115" s="76"/>
      <c r="G115" s="76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spans="1:26" ht="21" customHeight="1">
      <c r="A116" s="80"/>
      <c r="B116" s="76"/>
      <c r="C116" s="76"/>
      <c r="D116" s="76"/>
      <c r="E116" s="76"/>
      <c r="F116" s="76"/>
      <c r="G116" s="76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spans="1:26" ht="21" customHeight="1">
      <c r="A117" s="80"/>
      <c r="B117" s="75" t="s">
        <v>246</v>
      </c>
      <c r="C117" s="76"/>
      <c r="D117" s="76"/>
      <c r="E117" s="76"/>
      <c r="F117" s="76"/>
      <c r="G117" s="76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spans="1:26" ht="21" customHeight="1">
      <c r="A118" s="80"/>
      <c r="B118" s="76"/>
      <c r="C118" s="76"/>
      <c r="D118" s="76"/>
      <c r="E118" s="76"/>
      <c r="F118" s="76"/>
      <c r="G118" s="76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spans="1:26" ht="21" customHeight="1">
      <c r="A119" s="80"/>
      <c r="B119" s="76"/>
      <c r="C119" s="76"/>
      <c r="D119" s="76"/>
      <c r="E119" s="76"/>
      <c r="F119" s="76"/>
      <c r="G119" s="76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spans="1:26" ht="21" customHeight="1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spans="1:26" ht="21" customHeight="1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spans="1:26" ht="21" customHeight="1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spans="1:26" ht="21" customHeight="1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spans="1:26" ht="21" customHeight="1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spans="1:26" ht="21" customHeight="1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spans="1:26" ht="21" customHeight="1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spans="1:26" ht="21" customHeight="1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spans="1:26" ht="21" customHeight="1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spans="1:26" ht="21" customHeight="1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spans="1:26" ht="21" customHeight="1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spans="1:26" ht="21" customHeight="1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spans="1:26" ht="21" customHeight="1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spans="1:26" ht="21" customHeight="1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spans="1:26" ht="21" customHeight="1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spans="1:26" ht="21" customHeight="1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spans="1:26" ht="21" customHeight="1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spans="1:26" ht="21" customHeight="1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spans="1:26" ht="21" customHeight="1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spans="1:26" ht="21" customHeight="1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spans="1:26" ht="21" customHeight="1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spans="1:26" ht="21" customHeight="1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spans="1:26" ht="21" customHeight="1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spans="1:26" ht="21" customHeight="1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spans="1:26" ht="21" customHeight="1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spans="1:26" ht="21" customHeight="1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spans="1:26" ht="21" customHeight="1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spans="1:26" ht="21" customHeight="1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spans="1:26" ht="21" customHeight="1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spans="1:26" ht="21" customHeight="1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spans="1:26" ht="21" customHeight="1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spans="1:26" ht="21" customHeight="1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spans="1:26" ht="21" customHeight="1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spans="1:26" ht="21" customHeight="1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spans="1:26" ht="21" customHeight="1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spans="1:26" ht="21" customHeight="1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spans="1:26" ht="21" customHeight="1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spans="1:26" ht="21" customHeight="1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spans="1:26" ht="21" customHeight="1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spans="1:26" ht="21" customHeight="1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spans="1:26" ht="21" customHeight="1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spans="1:26" ht="21" customHeight="1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spans="1:26" ht="21" customHeight="1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spans="1:26" ht="21" customHeight="1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spans="1:26" ht="21" customHeight="1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spans="1:26" ht="21" customHeight="1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spans="1:26" ht="21" customHeight="1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spans="1:26" ht="21" customHeight="1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spans="1:26" ht="21" customHeight="1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spans="1:26" ht="21" customHeight="1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spans="1:26" ht="21" customHeight="1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spans="1:26" ht="21" customHeight="1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spans="1:26" ht="21" customHeight="1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spans="1:26" ht="21" customHeight="1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spans="1:26" ht="21" customHeight="1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spans="1:26" ht="21" customHeight="1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spans="1:26" ht="21" customHeight="1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spans="1:26" ht="21" customHeight="1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spans="1:26" ht="21" customHeight="1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spans="1:26" ht="21" customHeight="1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spans="1:26" ht="21" customHeight="1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spans="1:26" ht="21" customHeight="1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spans="1:26" ht="21" customHeight="1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spans="1:26" ht="21" customHeight="1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spans="1:26" ht="21" customHeight="1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spans="1:26" ht="21" customHeight="1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spans="1:26" ht="21" customHeight="1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spans="1:26" ht="21" customHeight="1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spans="1:26" ht="21" customHeight="1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spans="1:26" ht="21" customHeight="1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spans="1:26" ht="21" customHeight="1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spans="1:26" ht="21" customHeight="1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spans="1:26" ht="21" customHeight="1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spans="1:26" ht="21" customHeight="1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spans="1:26" ht="21" customHeight="1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spans="1:26" ht="21" customHeight="1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spans="1:26" ht="21" customHeight="1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spans="1:26" ht="21" customHeight="1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spans="1:26" ht="21" customHeight="1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spans="1:26" ht="21" customHeight="1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spans="1:26" ht="21" customHeight="1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spans="1:26" ht="21" customHeight="1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spans="1:26" ht="21" customHeight="1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spans="1:26" ht="21" customHeight="1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spans="1:26" ht="21" customHeight="1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spans="1:26" ht="21" customHeight="1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spans="1:26" ht="21" customHeight="1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spans="1:26" ht="21" customHeight="1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spans="1:26" ht="21" customHeight="1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spans="1:26" ht="21" customHeight="1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spans="1:26" ht="21" customHeight="1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spans="1:26" ht="21" customHeight="1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spans="1:26" ht="21" customHeight="1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spans="1:26" ht="21" customHeight="1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spans="1:26" ht="21" customHeight="1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spans="1:26" ht="21" customHeight="1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spans="1:26" ht="21" customHeight="1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spans="1:26" ht="21" customHeight="1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spans="1:26" ht="21" customHeight="1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spans="1:26" ht="21" customHeight="1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spans="1:26" ht="21" customHeight="1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spans="1:26" ht="21" customHeight="1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spans="1:26" ht="21" customHeight="1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spans="1:26" ht="21" customHeight="1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spans="1:26" ht="21" customHeight="1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spans="1:26" ht="21" customHeight="1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spans="1:26" ht="21" customHeight="1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spans="1:26" ht="21" customHeight="1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spans="1:26" ht="21" customHeight="1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spans="1:26" ht="21" customHeight="1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spans="1:26" ht="21" customHeight="1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spans="1:26" ht="21" customHeight="1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spans="1:26" ht="21" customHeight="1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spans="1:26" ht="21" customHeight="1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spans="1:26" ht="21" customHeight="1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spans="1:26" ht="21" customHeight="1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spans="1:26" ht="21" customHeight="1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spans="1:26" ht="21" customHeight="1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spans="1:26" ht="21" customHeight="1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spans="1:26" ht="21" customHeight="1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spans="1:26" ht="21" customHeight="1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spans="1:26" ht="21" customHeight="1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spans="1:26" ht="21" customHeight="1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spans="1:26" ht="21" customHeight="1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spans="1:26" ht="21" customHeight="1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spans="1:26" ht="21" customHeight="1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spans="1:26" ht="21" customHeight="1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spans="1:26" ht="21" customHeight="1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spans="1:26" ht="21" customHeight="1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spans="1:26" ht="21" customHeight="1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spans="1:26" ht="21" customHeight="1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spans="1:26" ht="21" customHeight="1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</row>
    <row r="252" spans="1:26" ht="21" customHeight="1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</row>
    <row r="253" spans="1:26" ht="21" customHeight="1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</row>
    <row r="254" spans="1:26" ht="21" customHeight="1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</row>
    <row r="255" spans="1:26" ht="21" customHeight="1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</row>
    <row r="256" spans="1:26" ht="21" customHeight="1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</row>
    <row r="257" spans="1:26" ht="21" customHeight="1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</row>
    <row r="258" spans="1:26" ht="21" customHeight="1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</row>
    <row r="259" spans="1:26" ht="21" customHeight="1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</row>
    <row r="260" spans="1:26" ht="21" customHeight="1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</row>
    <row r="261" spans="1:26" ht="21" customHeight="1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</row>
    <row r="262" spans="1:26" ht="21" customHeight="1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</row>
    <row r="263" spans="1:26" ht="21" customHeight="1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</row>
    <row r="264" spans="1:26" ht="21" customHeight="1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</row>
    <row r="265" spans="1:26" ht="21" customHeight="1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</row>
    <row r="266" spans="1:26" ht="21" customHeight="1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</row>
    <row r="267" spans="1:26" ht="21" customHeight="1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</row>
    <row r="268" spans="1:26" ht="21" customHeight="1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</row>
    <row r="269" spans="1:26" ht="21" customHeight="1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</row>
    <row r="270" spans="1:26" ht="21" customHeight="1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</row>
    <row r="271" spans="1:26" ht="21" customHeight="1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</row>
    <row r="272" spans="1:26" ht="21" customHeight="1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</row>
    <row r="273" spans="1:26" ht="21" customHeight="1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</row>
    <row r="274" spans="1:26" ht="21" customHeight="1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</row>
    <row r="275" spans="1:26" ht="21" customHeight="1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</row>
    <row r="276" spans="1:26" ht="21" customHeight="1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</row>
    <row r="277" spans="1:26" ht="21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</row>
    <row r="278" spans="1:26" ht="21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</row>
    <row r="279" spans="1:26" ht="21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</row>
    <row r="280" spans="1:26" ht="21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</row>
    <row r="281" spans="1:26" ht="21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</row>
    <row r="282" spans="1:26" ht="21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</row>
    <row r="283" spans="1:26" ht="21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</row>
    <row r="284" spans="1:26" ht="21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</row>
    <row r="285" spans="1:26" ht="21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</row>
    <row r="286" spans="1:26" ht="21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</row>
    <row r="287" spans="1:26" ht="21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</row>
    <row r="288" spans="1:26" ht="21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</row>
    <row r="289" spans="1:26" ht="21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</row>
    <row r="290" spans="1:26" ht="21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</row>
    <row r="291" spans="1:26" ht="21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</row>
    <row r="292" spans="1:26" ht="21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</row>
    <row r="293" spans="1:26" ht="21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</row>
    <row r="294" spans="1:26" ht="21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</row>
    <row r="295" spans="1:26" ht="21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</row>
    <row r="296" spans="1:26" ht="21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</row>
    <row r="297" spans="1:26" ht="21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</row>
    <row r="298" spans="1:26" ht="21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</row>
    <row r="299" spans="1:26" ht="21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</row>
    <row r="300" spans="1:26" ht="21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</row>
    <row r="301" spans="1:26" ht="21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</row>
    <row r="302" spans="1:26" ht="21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</row>
    <row r="303" spans="1:26" ht="21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</row>
    <row r="304" spans="1:26" ht="21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</row>
    <row r="305" spans="1:26" ht="21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</row>
    <row r="306" spans="1:26" ht="21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</row>
    <row r="307" spans="1:26" ht="21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</row>
    <row r="308" spans="1:26" ht="21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</row>
    <row r="309" spans="1:26" ht="21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</row>
    <row r="310" spans="1:26" ht="21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</row>
    <row r="311" spans="1:26" ht="21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</row>
    <row r="312" spans="1:26" ht="21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</row>
    <row r="313" spans="1:26" ht="21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</row>
    <row r="314" spans="1:26" ht="21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</row>
    <row r="315" spans="1:26" ht="21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</row>
    <row r="316" spans="1:26" ht="21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</row>
    <row r="317" spans="1:26" ht="21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</row>
    <row r="318" spans="1:26" ht="21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</row>
    <row r="319" spans="1:26" ht="21" customHeight="1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</row>
    <row r="320" spans="1:26" ht="21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</row>
    <row r="321" spans="1:26" ht="21" customHeight="1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</row>
    <row r="322" spans="1:26" ht="21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</row>
    <row r="323" spans="1:26" ht="21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</row>
    <row r="324" spans="1:26" ht="21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</row>
    <row r="325" spans="1:26" ht="21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</row>
    <row r="326" spans="1:26" ht="21" customHeight="1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</row>
    <row r="327" spans="1:26" ht="21" customHeigh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</row>
    <row r="328" spans="1:26" ht="21" customHeight="1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</row>
    <row r="329" spans="1:26" ht="21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</row>
    <row r="330" spans="1:26" ht="21" customHeight="1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</row>
    <row r="331" spans="1:26" ht="21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</row>
    <row r="332" spans="1:26" ht="21" customHeight="1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</row>
    <row r="333" spans="1:26" ht="21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</row>
    <row r="334" spans="1:26" ht="21" customHeight="1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</row>
    <row r="335" spans="1:26" ht="21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</row>
    <row r="336" spans="1:26" ht="21" customHeight="1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</row>
    <row r="337" spans="1:26" ht="21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</row>
    <row r="338" spans="1:26" ht="21" customHeight="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</row>
    <row r="339" spans="1:26" ht="21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</row>
    <row r="340" spans="1:26" ht="21" customHeight="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</row>
    <row r="341" spans="1:26" ht="21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</row>
    <row r="342" spans="1:26" ht="21" customHeight="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</row>
    <row r="343" spans="1:26" ht="21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</row>
    <row r="344" spans="1:26" ht="21" customHeight="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</row>
    <row r="345" spans="1:26" ht="21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</row>
    <row r="346" spans="1:26" ht="21" customHeight="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</row>
    <row r="347" spans="1:26" ht="21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</row>
    <row r="348" spans="1:26" ht="21" customHeight="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</row>
    <row r="349" spans="1:26" ht="21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</row>
    <row r="350" spans="1:26" ht="21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</row>
    <row r="351" spans="1:26" ht="21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</row>
    <row r="352" spans="1:26" ht="21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</row>
    <row r="353" spans="1:26" ht="21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</row>
    <row r="354" spans="1:26" ht="21" customHeight="1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</row>
    <row r="355" spans="1:26" ht="21" customHeight="1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</row>
    <row r="356" spans="1:26" ht="21" customHeight="1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</row>
    <row r="357" spans="1:26" ht="21" customHeight="1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</row>
    <row r="358" spans="1:26" ht="21" customHeight="1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</row>
    <row r="359" spans="1:26" ht="21" customHeight="1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</row>
    <row r="360" spans="1:26" ht="21" customHeight="1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</row>
    <row r="361" spans="1:26" ht="21" customHeight="1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</row>
    <row r="362" spans="1:26" ht="21" customHeight="1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</row>
    <row r="363" spans="1:26" ht="21" customHeight="1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</row>
    <row r="364" spans="1:26" ht="21" customHeight="1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</row>
    <row r="365" spans="1:26" ht="21" customHeight="1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</row>
    <row r="366" spans="1:26" ht="21" customHeight="1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</row>
    <row r="367" spans="1:26" ht="21" customHeight="1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</row>
    <row r="368" spans="1:26" ht="21" customHeight="1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</row>
    <row r="369" spans="1:26" ht="21" customHeight="1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</row>
    <row r="370" spans="1:26" ht="21" customHeight="1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</row>
    <row r="371" spans="1:26" ht="21" customHeight="1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</row>
    <row r="372" spans="1:26" ht="21" customHeight="1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</row>
    <row r="373" spans="1:26" ht="21" customHeight="1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</row>
    <row r="374" spans="1:26" ht="21" customHeight="1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</row>
    <row r="375" spans="1:26" ht="21" customHeight="1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</row>
    <row r="376" spans="1:26" ht="21" customHeight="1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</row>
    <row r="377" spans="1:26" ht="21" customHeight="1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</row>
    <row r="378" spans="1:26" ht="21" customHeight="1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</row>
    <row r="379" spans="1:26" ht="21" customHeight="1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</row>
    <row r="380" spans="1:26" ht="21" customHeight="1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</row>
    <row r="381" spans="1:26" ht="21" customHeight="1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</row>
    <row r="382" spans="1:26" ht="21" customHeight="1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</row>
    <row r="383" spans="1:26" ht="21" customHeight="1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</row>
    <row r="384" spans="1:26" ht="21" customHeight="1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</row>
    <row r="385" spans="1:26" ht="21" customHeight="1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</row>
    <row r="386" spans="1:26" ht="21" customHeight="1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</row>
    <row r="387" spans="1:26" ht="21" customHeight="1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</row>
    <row r="388" spans="1:26" ht="21" customHeight="1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</row>
    <row r="389" spans="1:26" ht="21" customHeight="1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</row>
    <row r="390" spans="1:26" ht="21" customHeight="1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</row>
    <row r="391" spans="1:26" ht="21" customHeight="1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</row>
    <row r="392" spans="1:26" ht="21" customHeight="1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</row>
    <row r="393" spans="1:26" ht="21" customHeight="1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</row>
    <row r="394" spans="1:26" ht="21" customHeight="1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</row>
    <row r="395" spans="1:26" ht="21" customHeight="1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</row>
    <row r="396" spans="1:26" ht="21" customHeight="1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</row>
    <row r="397" spans="1:26" ht="21" customHeight="1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</row>
    <row r="398" spans="1:26" ht="21" customHeight="1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</row>
    <row r="399" spans="1:26" ht="21" customHeight="1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</row>
    <row r="400" spans="1:26" ht="21" customHeight="1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</row>
    <row r="401" spans="1:26" ht="21" customHeight="1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</row>
    <row r="402" spans="1:26" ht="21" customHeight="1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</row>
    <row r="403" spans="1:26" ht="21" customHeight="1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</row>
    <row r="404" spans="1:26" ht="21" customHeight="1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</row>
    <row r="405" spans="1:26" ht="21" customHeight="1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</row>
    <row r="406" spans="1:26" ht="21" customHeight="1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</row>
    <row r="407" spans="1:26" ht="21" customHeight="1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</row>
    <row r="408" spans="1:26" ht="21" customHeight="1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</row>
    <row r="409" spans="1:26" ht="21" customHeight="1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</row>
    <row r="410" spans="1:26" ht="21" customHeight="1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</row>
    <row r="411" spans="1:26" ht="21" customHeight="1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</row>
    <row r="412" spans="1:26" ht="21" customHeight="1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</row>
    <row r="413" spans="1:26" ht="21" customHeight="1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</row>
    <row r="414" spans="1:26" ht="21" customHeight="1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</row>
    <row r="415" spans="1:26" ht="21" customHeight="1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</row>
    <row r="416" spans="1:26" ht="21" customHeight="1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</row>
    <row r="417" spans="1:26" ht="21" customHeight="1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</row>
    <row r="418" spans="1:26" ht="21" customHeight="1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</row>
    <row r="419" spans="1:26" ht="21" customHeight="1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</row>
    <row r="420" spans="1:26" ht="21" customHeight="1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</row>
    <row r="421" spans="1:26" ht="21" customHeight="1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</row>
    <row r="422" spans="1:26" ht="21" customHeight="1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</row>
    <row r="423" spans="1:26" ht="21" customHeight="1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</row>
    <row r="424" spans="1:26" ht="21" customHeight="1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</row>
    <row r="425" spans="1:26" ht="21" customHeight="1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</row>
    <row r="426" spans="1:26" ht="21" customHeigh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</row>
    <row r="427" spans="1:26" ht="21" customHeight="1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</row>
    <row r="428" spans="1:26" ht="21" customHeight="1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</row>
    <row r="429" spans="1:26" ht="21" customHeight="1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</row>
    <row r="430" spans="1:26" ht="21" customHeight="1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</row>
    <row r="431" spans="1:26" ht="21" customHeight="1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</row>
    <row r="432" spans="1:26" ht="21" customHeight="1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</row>
    <row r="433" spans="1:26" ht="21" customHeight="1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</row>
    <row r="434" spans="1:26" ht="21" customHeight="1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</row>
    <row r="435" spans="1:26" ht="21" customHeight="1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</row>
    <row r="436" spans="1:26" ht="21" customHeight="1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</row>
    <row r="437" spans="1:26" ht="21" customHeight="1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</row>
    <row r="438" spans="1:26" ht="21" customHeight="1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</row>
    <row r="439" spans="1:26" ht="21" customHeight="1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</row>
    <row r="440" spans="1:26" ht="21" customHeight="1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</row>
    <row r="441" spans="1:26" ht="21" customHeight="1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</row>
    <row r="442" spans="1:26" ht="21" customHeight="1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</row>
    <row r="443" spans="1:26" ht="21" customHeight="1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</row>
    <row r="444" spans="1:26" ht="21" customHeight="1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</row>
    <row r="445" spans="1:26" ht="21" customHeight="1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</row>
    <row r="446" spans="1:26" ht="21" customHeight="1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</row>
    <row r="447" spans="1:26" ht="21" customHeight="1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</row>
    <row r="448" spans="1:26" ht="21" customHeight="1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</row>
    <row r="449" spans="1:26" ht="21" customHeight="1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</row>
    <row r="450" spans="1:26" ht="21" customHeight="1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</row>
    <row r="451" spans="1:26" ht="21" customHeight="1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</row>
    <row r="452" spans="1:26" ht="21" customHeight="1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</row>
    <row r="453" spans="1:26" ht="21" customHeight="1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</row>
    <row r="454" spans="1:26" ht="21" customHeight="1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</row>
    <row r="455" spans="1:26" ht="21" customHeight="1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</row>
    <row r="456" spans="1:26" ht="21" customHeight="1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</row>
    <row r="457" spans="1:26" ht="21" customHeight="1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</row>
    <row r="458" spans="1:26" ht="21" customHeight="1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</row>
    <row r="459" spans="1:26" ht="21" customHeight="1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</row>
    <row r="460" spans="1:26" ht="21" customHeight="1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</row>
    <row r="461" spans="1:26" ht="21" customHeight="1">
      <c r="A461" s="80"/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</row>
    <row r="462" spans="1:26" ht="21" customHeight="1">
      <c r="A462" s="80"/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</row>
    <row r="463" spans="1:26" ht="21" customHeight="1">
      <c r="A463" s="80"/>
      <c r="B463" s="80"/>
      <c r="C463" s="80"/>
      <c r="D463" s="80"/>
      <c r="E463" s="80"/>
      <c r="F463" s="80"/>
      <c r="G463" s="80"/>
      <c r="H463" s="80"/>
      <c r="I463" s="80"/>
      <c r="J463" s="80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</row>
    <row r="464" spans="1:26" ht="21" customHeight="1">
      <c r="A464" s="80"/>
      <c r="B464" s="80"/>
      <c r="C464" s="80"/>
      <c r="D464" s="80"/>
      <c r="E464" s="80"/>
      <c r="F464" s="80"/>
      <c r="G464" s="80"/>
      <c r="H464" s="80"/>
      <c r="I464" s="80"/>
      <c r="J464" s="80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</row>
    <row r="465" spans="1:26" ht="21" customHeight="1">
      <c r="A465" s="80"/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</row>
    <row r="466" spans="1:26" ht="21" customHeight="1">
      <c r="A466" s="80"/>
      <c r="B466" s="80"/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</row>
    <row r="467" spans="1:26" ht="21" customHeight="1">
      <c r="A467" s="80"/>
      <c r="B467" s="80"/>
      <c r="C467" s="80"/>
      <c r="D467" s="80"/>
      <c r="E467" s="80"/>
      <c r="F467" s="80"/>
      <c r="G467" s="80"/>
      <c r="H467" s="80"/>
      <c r="I467" s="80"/>
      <c r="J467" s="80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</row>
    <row r="468" spans="1:26" ht="21" customHeight="1">
      <c r="A468" s="80"/>
      <c r="B468" s="80"/>
      <c r="C468" s="80"/>
      <c r="D468" s="80"/>
      <c r="E468" s="80"/>
      <c r="F468" s="80"/>
      <c r="G468" s="80"/>
      <c r="H468" s="80"/>
      <c r="I468" s="80"/>
      <c r="J468" s="80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</row>
    <row r="469" spans="1:26" ht="21" customHeight="1">
      <c r="A469" s="80"/>
      <c r="B469" s="80"/>
      <c r="C469" s="80"/>
      <c r="D469" s="80"/>
      <c r="E469" s="80"/>
      <c r="F469" s="80"/>
      <c r="G469" s="80"/>
      <c r="H469" s="80"/>
      <c r="I469" s="80"/>
      <c r="J469" s="80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</row>
    <row r="470" spans="1:26" ht="21" customHeight="1">
      <c r="A470" s="80"/>
      <c r="B470" s="80"/>
      <c r="C470" s="80"/>
      <c r="D470" s="80"/>
      <c r="E470" s="80"/>
      <c r="F470" s="80"/>
      <c r="G470" s="80"/>
      <c r="H470" s="80"/>
      <c r="I470" s="80"/>
      <c r="J470" s="80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</row>
    <row r="471" spans="1:26" ht="21" customHeight="1">
      <c r="A471" s="80"/>
      <c r="B471" s="80"/>
      <c r="C471" s="80"/>
      <c r="D471" s="80"/>
      <c r="E471" s="80"/>
      <c r="F471" s="80"/>
      <c r="G471" s="80"/>
      <c r="H471" s="80"/>
      <c r="I471" s="80"/>
      <c r="J471" s="80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</row>
    <row r="472" spans="1:26" ht="21" customHeight="1">
      <c r="A472" s="80"/>
      <c r="B472" s="80"/>
      <c r="C472" s="80"/>
      <c r="D472" s="80"/>
      <c r="E472" s="80"/>
      <c r="F472" s="80"/>
      <c r="G472" s="80"/>
      <c r="H472" s="80"/>
      <c r="I472" s="80"/>
      <c r="J472" s="80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</row>
    <row r="473" spans="1:26" ht="21" customHeight="1">
      <c r="A473" s="80"/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</row>
    <row r="474" spans="1:26" ht="21" customHeight="1">
      <c r="A474" s="80"/>
      <c r="B474" s="80"/>
      <c r="C474" s="80"/>
      <c r="D474" s="80"/>
      <c r="E474" s="80"/>
      <c r="F474" s="80"/>
      <c r="G474" s="80"/>
      <c r="H474" s="80"/>
      <c r="I474" s="80"/>
      <c r="J474" s="80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</row>
    <row r="475" spans="1:26" ht="21" customHeight="1">
      <c r="A475" s="80"/>
      <c r="B475" s="80"/>
      <c r="C475" s="80"/>
      <c r="D475" s="80"/>
      <c r="E475" s="80"/>
      <c r="F475" s="80"/>
      <c r="G475" s="80"/>
      <c r="H475" s="80"/>
      <c r="I475" s="80"/>
      <c r="J475" s="80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</row>
    <row r="476" spans="1:26" ht="21" customHeight="1">
      <c r="A476" s="80"/>
      <c r="B476" s="80"/>
      <c r="C476" s="80"/>
      <c r="D476" s="80"/>
      <c r="E476" s="80"/>
      <c r="F476" s="80"/>
      <c r="G476" s="80"/>
      <c r="H476" s="80"/>
      <c r="I476" s="80"/>
      <c r="J476" s="80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</row>
    <row r="477" spans="1:26" ht="21" customHeight="1">
      <c r="A477" s="80"/>
      <c r="B477" s="80"/>
      <c r="C477" s="80"/>
      <c r="D477" s="80"/>
      <c r="E477" s="80"/>
      <c r="F477" s="80"/>
      <c r="G477" s="80"/>
      <c r="H477" s="80"/>
      <c r="I477" s="80"/>
      <c r="J477" s="80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</row>
    <row r="478" spans="1:26" ht="21" customHeight="1">
      <c r="A478" s="80"/>
      <c r="B478" s="80"/>
      <c r="C478" s="80"/>
      <c r="D478" s="80"/>
      <c r="E478" s="80"/>
      <c r="F478" s="80"/>
      <c r="G478" s="80"/>
      <c r="H478" s="80"/>
      <c r="I478" s="80"/>
      <c r="J478" s="80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</row>
    <row r="479" spans="1:26" ht="21" customHeight="1">
      <c r="A479" s="80"/>
      <c r="B479" s="80"/>
      <c r="C479" s="80"/>
      <c r="D479" s="80"/>
      <c r="E479" s="80"/>
      <c r="F479" s="80"/>
      <c r="G479" s="80"/>
      <c r="H479" s="80"/>
      <c r="I479" s="80"/>
      <c r="J479" s="80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</row>
    <row r="480" spans="1:26" ht="21" customHeight="1">
      <c r="A480" s="80"/>
      <c r="B480" s="80"/>
      <c r="C480" s="80"/>
      <c r="D480" s="80"/>
      <c r="E480" s="80"/>
      <c r="F480" s="80"/>
      <c r="G480" s="80"/>
      <c r="H480" s="80"/>
      <c r="I480" s="80"/>
      <c r="J480" s="80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</row>
    <row r="481" spans="1:26" ht="21" customHeight="1">
      <c r="A481" s="80"/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</row>
    <row r="482" spans="1:26" ht="21" customHeight="1">
      <c r="A482" s="80"/>
      <c r="B482" s="80"/>
      <c r="C482" s="80"/>
      <c r="D482" s="80"/>
      <c r="E482" s="80"/>
      <c r="F482" s="80"/>
      <c r="G482" s="80"/>
      <c r="H482" s="80"/>
      <c r="I482" s="80"/>
      <c r="J482" s="80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</row>
    <row r="483" spans="1:26" ht="21" customHeight="1">
      <c r="A483" s="80"/>
      <c r="B483" s="80"/>
      <c r="C483" s="80"/>
      <c r="D483" s="80"/>
      <c r="E483" s="80"/>
      <c r="F483" s="80"/>
      <c r="G483" s="80"/>
      <c r="H483" s="80"/>
      <c r="I483" s="80"/>
      <c r="J483" s="80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</row>
    <row r="484" spans="1:26" ht="21" customHeight="1">
      <c r="A484" s="80"/>
      <c r="B484" s="80"/>
      <c r="C484" s="80"/>
      <c r="D484" s="80"/>
      <c r="E484" s="80"/>
      <c r="F484" s="80"/>
      <c r="G484" s="80"/>
      <c r="H484" s="80"/>
      <c r="I484" s="80"/>
      <c r="J484" s="80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</row>
    <row r="485" spans="1:26" ht="21" customHeight="1">
      <c r="A485" s="80"/>
      <c r="B485" s="80"/>
      <c r="C485" s="80"/>
      <c r="D485" s="80"/>
      <c r="E485" s="80"/>
      <c r="F485" s="80"/>
      <c r="G485" s="80"/>
      <c r="H485" s="80"/>
      <c r="I485" s="80"/>
      <c r="J485" s="80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</row>
    <row r="486" spans="1:26" ht="21" customHeight="1">
      <c r="A486" s="80"/>
      <c r="B486" s="80"/>
      <c r="C486" s="80"/>
      <c r="D486" s="80"/>
      <c r="E486" s="80"/>
      <c r="F486" s="80"/>
      <c r="G486" s="80"/>
      <c r="H486" s="80"/>
      <c r="I486" s="80"/>
      <c r="J486" s="80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</row>
    <row r="487" spans="1:26" ht="21" customHeight="1">
      <c r="A487" s="80"/>
      <c r="B487" s="80"/>
      <c r="C487" s="80"/>
      <c r="D487" s="80"/>
      <c r="E487" s="80"/>
      <c r="F487" s="80"/>
      <c r="G487" s="80"/>
      <c r="H487" s="80"/>
      <c r="I487" s="80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</row>
    <row r="488" spans="1:26" ht="21" customHeight="1">
      <c r="A488" s="80"/>
      <c r="B488" s="80"/>
      <c r="C488" s="80"/>
      <c r="D488" s="80"/>
      <c r="E488" s="80"/>
      <c r="F488" s="80"/>
      <c r="G488" s="80"/>
      <c r="H488" s="80"/>
      <c r="I488" s="80"/>
      <c r="J488" s="80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</row>
    <row r="489" spans="1:26" ht="21" customHeight="1">
      <c r="A489" s="80"/>
      <c r="B489" s="80"/>
      <c r="C489" s="80"/>
      <c r="D489" s="80"/>
      <c r="E489" s="80"/>
      <c r="F489" s="80"/>
      <c r="G489" s="80"/>
      <c r="H489" s="80"/>
      <c r="I489" s="80"/>
      <c r="J489" s="80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</row>
    <row r="490" spans="1:26" ht="21" customHeight="1">
      <c r="A490" s="80"/>
      <c r="B490" s="80"/>
      <c r="C490" s="80"/>
      <c r="D490" s="80"/>
      <c r="E490" s="80"/>
      <c r="F490" s="80"/>
      <c r="G490" s="80"/>
      <c r="H490" s="80"/>
      <c r="I490" s="80"/>
      <c r="J490" s="80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</row>
    <row r="491" spans="1:26" ht="21" customHeight="1">
      <c r="A491" s="80"/>
      <c r="B491" s="80"/>
      <c r="C491" s="80"/>
      <c r="D491" s="80"/>
      <c r="E491" s="80"/>
      <c r="F491" s="80"/>
      <c r="G491" s="80"/>
      <c r="H491" s="80"/>
      <c r="I491" s="80"/>
      <c r="J491" s="80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</row>
    <row r="492" spans="1:26" ht="21" customHeight="1">
      <c r="A492" s="80"/>
      <c r="B492" s="80"/>
      <c r="C492" s="80"/>
      <c r="D492" s="80"/>
      <c r="E492" s="80"/>
      <c r="F492" s="80"/>
      <c r="G492" s="80"/>
      <c r="H492" s="80"/>
      <c r="I492" s="80"/>
      <c r="J492" s="80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</row>
    <row r="493" spans="1:26" ht="21" customHeight="1">
      <c r="A493" s="80"/>
      <c r="B493" s="80"/>
      <c r="C493" s="80"/>
      <c r="D493" s="80"/>
      <c r="E493" s="80"/>
      <c r="F493" s="80"/>
      <c r="G493" s="80"/>
      <c r="H493" s="80"/>
      <c r="I493" s="80"/>
      <c r="J493" s="80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</row>
    <row r="494" spans="1:26" ht="21" customHeight="1">
      <c r="A494" s="80"/>
      <c r="B494" s="80"/>
      <c r="C494" s="80"/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</row>
    <row r="495" spans="1:26" ht="21" customHeight="1">
      <c r="A495" s="80"/>
      <c r="B495" s="80"/>
      <c r="C495" s="80"/>
      <c r="D495" s="80"/>
      <c r="E495" s="80"/>
      <c r="F495" s="80"/>
      <c r="G495" s="80"/>
      <c r="H495" s="80"/>
      <c r="I495" s="80"/>
      <c r="J495" s="80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</row>
    <row r="496" spans="1:26" ht="21" customHeight="1">
      <c r="A496" s="80"/>
      <c r="B496" s="80"/>
      <c r="C496" s="80"/>
      <c r="D496" s="80"/>
      <c r="E496" s="80"/>
      <c r="F496" s="80"/>
      <c r="G496" s="80"/>
      <c r="H496" s="80"/>
      <c r="I496" s="80"/>
      <c r="J496" s="80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</row>
    <row r="497" spans="1:26" ht="21" customHeight="1">
      <c r="A497" s="80"/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</row>
    <row r="498" spans="1:26" ht="21" customHeight="1">
      <c r="A498" s="80"/>
      <c r="B498" s="80"/>
      <c r="C498" s="80"/>
      <c r="D498" s="80"/>
      <c r="E498" s="80"/>
      <c r="F498" s="80"/>
      <c r="G498" s="80"/>
      <c r="H498" s="80"/>
      <c r="I498" s="80"/>
      <c r="J498" s="80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</row>
    <row r="499" spans="1:26" ht="21" customHeight="1">
      <c r="A499" s="80"/>
      <c r="B499" s="80"/>
      <c r="C499" s="80"/>
      <c r="D499" s="80"/>
      <c r="E499" s="80"/>
      <c r="F499" s="80"/>
      <c r="G499" s="80"/>
      <c r="H499" s="80"/>
      <c r="I499" s="80"/>
      <c r="J499" s="80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</row>
    <row r="500" spans="1:26" ht="21" customHeight="1">
      <c r="A500" s="80"/>
      <c r="B500" s="80"/>
      <c r="C500" s="80"/>
      <c r="D500" s="80"/>
      <c r="E500" s="80"/>
      <c r="F500" s="80"/>
      <c r="G500" s="80"/>
      <c r="H500" s="80"/>
      <c r="I500" s="80"/>
      <c r="J500" s="80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</row>
    <row r="501" spans="1:26" ht="21" customHeight="1">
      <c r="A501" s="80"/>
      <c r="B501" s="80"/>
      <c r="C501" s="80"/>
      <c r="D501" s="80"/>
      <c r="E501" s="80"/>
      <c r="F501" s="80"/>
      <c r="G501" s="80"/>
      <c r="H501" s="80"/>
      <c r="I501" s="80"/>
      <c r="J501" s="80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</row>
    <row r="502" spans="1:26" ht="21" customHeight="1">
      <c r="A502" s="80"/>
      <c r="B502" s="80"/>
      <c r="C502" s="80"/>
      <c r="D502" s="80"/>
      <c r="E502" s="80"/>
      <c r="F502" s="80"/>
      <c r="G502" s="80"/>
      <c r="H502" s="80"/>
      <c r="I502" s="80"/>
      <c r="J502" s="80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</row>
    <row r="503" spans="1:26" ht="21" customHeight="1">
      <c r="A503" s="80"/>
      <c r="B503" s="80"/>
      <c r="C503" s="80"/>
      <c r="D503" s="80"/>
      <c r="E503" s="80"/>
      <c r="F503" s="80"/>
      <c r="G503" s="80"/>
      <c r="H503" s="80"/>
      <c r="I503" s="80"/>
      <c r="J503" s="80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</row>
    <row r="504" spans="1:26" ht="21" customHeight="1">
      <c r="A504" s="80"/>
      <c r="B504" s="80"/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</row>
    <row r="505" spans="1:26" ht="21" customHeight="1">
      <c r="A505" s="80"/>
      <c r="B505" s="80"/>
      <c r="C505" s="80"/>
      <c r="D505" s="80"/>
      <c r="E505" s="80"/>
      <c r="F505" s="80"/>
      <c r="G505" s="80"/>
      <c r="H505" s="80"/>
      <c r="I505" s="80"/>
      <c r="J505" s="80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</row>
    <row r="506" spans="1:26" ht="21" customHeight="1">
      <c r="A506" s="80"/>
      <c r="B506" s="80"/>
      <c r="C506" s="80"/>
      <c r="D506" s="80"/>
      <c r="E506" s="80"/>
      <c r="F506" s="80"/>
      <c r="G506" s="80"/>
      <c r="H506" s="80"/>
      <c r="I506" s="80"/>
      <c r="J506" s="80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</row>
    <row r="507" spans="1:26" ht="21" customHeight="1">
      <c r="A507" s="80"/>
      <c r="B507" s="80"/>
      <c r="C507" s="80"/>
      <c r="D507" s="80"/>
      <c r="E507" s="80"/>
      <c r="F507" s="80"/>
      <c r="G507" s="80"/>
      <c r="H507" s="80"/>
      <c r="I507" s="80"/>
      <c r="J507" s="80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</row>
    <row r="508" spans="1:26" ht="21" customHeight="1">
      <c r="A508" s="80"/>
      <c r="B508" s="80"/>
      <c r="C508" s="80"/>
      <c r="D508" s="80"/>
      <c r="E508" s="80"/>
      <c r="F508" s="80"/>
      <c r="G508" s="80"/>
      <c r="H508" s="80"/>
      <c r="I508" s="80"/>
      <c r="J508" s="80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</row>
    <row r="509" spans="1:26" ht="21" customHeight="1">
      <c r="A509" s="80"/>
      <c r="B509" s="80"/>
      <c r="C509" s="80"/>
      <c r="D509" s="80"/>
      <c r="E509" s="80"/>
      <c r="F509" s="80"/>
      <c r="G509" s="80"/>
      <c r="H509" s="80"/>
      <c r="I509" s="80"/>
      <c r="J509" s="80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</row>
    <row r="510" spans="1:26" ht="21" customHeight="1">
      <c r="A510" s="80"/>
      <c r="B510" s="80"/>
      <c r="C510" s="80"/>
      <c r="D510" s="80"/>
      <c r="E510" s="80"/>
      <c r="F510" s="80"/>
      <c r="G510" s="80"/>
      <c r="H510" s="80"/>
      <c r="I510" s="80"/>
      <c r="J510" s="80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</row>
    <row r="511" spans="1:26" ht="21" customHeight="1">
      <c r="A511" s="80"/>
      <c r="B511" s="80"/>
      <c r="C511" s="80"/>
      <c r="D511" s="80"/>
      <c r="E511" s="80"/>
      <c r="F511" s="80"/>
      <c r="G511" s="80"/>
      <c r="H511" s="80"/>
      <c r="I511" s="80"/>
      <c r="J511" s="80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</row>
    <row r="512" spans="1:26" ht="21" customHeight="1">
      <c r="A512" s="80"/>
      <c r="B512" s="80"/>
      <c r="C512" s="80"/>
      <c r="D512" s="80"/>
      <c r="E512" s="80"/>
      <c r="F512" s="80"/>
      <c r="G512" s="80"/>
      <c r="H512" s="80"/>
      <c r="I512" s="80"/>
      <c r="J512" s="80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</row>
    <row r="513" spans="1:26" ht="21" customHeight="1">
      <c r="A513" s="80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</row>
    <row r="514" spans="1:26" ht="21" customHeight="1">
      <c r="A514" s="80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</row>
    <row r="515" spans="1:26" ht="21" customHeight="1">
      <c r="A515" s="80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</row>
    <row r="516" spans="1:26" ht="21" customHeight="1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</row>
    <row r="517" spans="1:26" ht="21" customHeight="1">
      <c r="A517" s="80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</row>
    <row r="518" spans="1:26" ht="21" customHeight="1">
      <c r="A518" s="80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</row>
    <row r="519" spans="1:26" ht="21" customHeight="1">
      <c r="A519" s="80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</row>
    <row r="520" spans="1:26" ht="21" customHeight="1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</row>
    <row r="521" spans="1:26" ht="21" customHeight="1">
      <c r="A521" s="80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</row>
    <row r="522" spans="1:26" ht="21" customHeight="1">
      <c r="A522" s="80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</row>
    <row r="523" spans="1:26" ht="21" customHeight="1">
      <c r="A523" s="80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</row>
    <row r="524" spans="1:26" ht="21" customHeight="1">
      <c r="A524" s="80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</row>
    <row r="525" spans="1:26" ht="21" customHeight="1">
      <c r="A525" s="80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</row>
    <row r="526" spans="1:26" ht="21" customHeight="1">
      <c r="A526" s="80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</row>
    <row r="527" spans="1:26" ht="21" customHeight="1">
      <c r="A527" s="80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</row>
    <row r="528" spans="1:26" ht="21" customHeight="1">
      <c r="A528" s="80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</row>
    <row r="529" spans="1:26" ht="21" customHeight="1">
      <c r="A529" s="80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</row>
    <row r="530" spans="1:26" ht="21" customHeight="1">
      <c r="A530" s="80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</row>
    <row r="531" spans="1:26" ht="21" customHeight="1">
      <c r="A531" s="80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</row>
    <row r="532" spans="1:26" ht="21" customHeight="1">
      <c r="A532" s="80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</row>
    <row r="533" spans="1:26" ht="21" customHeight="1">
      <c r="A533" s="80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</row>
    <row r="534" spans="1:26" ht="21" customHeight="1">
      <c r="A534" s="80"/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</row>
    <row r="535" spans="1:26" ht="21" customHeight="1">
      <c r="A535" s="80"/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</row>
    <row r="536" spans="1:26" ht="21" customHeight="1">
      <c r="A536" s="80"/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</row>
    <row r="537" spans="1:26" ht="21" customHeight="1">
      <c r="A537" s="80"/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</row>
    <row r="538" spans="1:26" ht="21" customHeight="1">
      <c r="A538" s="80"/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</row>
    <row r="539" spans="1:26" ht="21" customHeight="1">
      <c r="A539" s="80"/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</row>
    <row r="540" spans="1:26" ht="21" customHeight="1">
      <c r="A540" s="80"/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</row>
    <row r="541" spans="1:26" ht="21" customHeight="1">
      <c r="A541" s="80"/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</row>
    <row r="542" spans="1:26" ht="21" customHeight="1">
      <c r="A542" s="80"/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</row>
    <row r="543" spans="1:26" ht="21" customHeight="1">
      <c r="A543" s="80"/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</row>
    <row r="544" spans="1:26" ht="21" customHeight="1">
      <c r="A544" s="80"/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</row>
    <row r="545" spans="1:26" ht="21" customHeight="1">
      <c r="A545" s="80"/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</row>
    <row r="546" spans="1:26" ht="21" customHeight="1">
      <c r="A546" s="80"/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</row>
    <row r="547" spans="1:26" ht="21" customHeight="1">
      <c r="A547" s="80"/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</row>
    <row r="548" spans="1:26" ht="21" customHeight="1">
      <c r="A548" s="80"/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</row>
    <row r="549" spans="1:26" ht="21" customHeight="1">
      <c r="A549" s="80"/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</row>
    <row r="550" spans="1:26" ht="21" customHeight="1">
      <c r="A550" s="80"/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</row>
    <row r="551" spans="1:26" ht="21" customHeight="1">
      <c r="A551" s="80"/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</row>
    <row r="552" spans="1:26" ht="21" customHeight="1">
      <c r="A552" s="80"/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</row>
    <row r="553" spans="1:26" ht="21" customHeight="1">
      <c r="A553" s="80"/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</row>
    <row r="554" spans="1:26" ht="21" customHeight="1">
      <c r="A554" s="80"/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</row>
    <row r="555" spans="1:26" ht="21" customHeight="1">
      <c r="A555" s="80"/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</row>
    <row r="556" spans="1:26" ht="21" customHeight="1">
      <c r="A556" s="80"/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</row>
    <row r="557" spans="1:26" ht="21" customHeight="1">
      <c r="A557" s="80"/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</row>
    <row r="558" spans="1:26" ht="21" customHeight="1">
      <c r="A558" s="80"/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</row>
    <row r="559" spans="1:26" ht="21" customHeight="1">
      <c r="A559" s="80"/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</row>
    <row r="560" spans="1:26" ht="21" customHeight="1">
      <c r="A560" s="80"/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</row>
    <row r="561" spans="1:26" ht="21" customHeight="1">
      <c r="A561" s="80"/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</row>
    <row r="562" spans="1:26" ht="21" customHeight="1">
      <c r="A562" s="80"/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</row>
    <row r="563" spans="1:26" ht="21" customHeight="1">
      <c r="A563" s="80"/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</row>
    <row r="564" spans="1:26" ht="21" customHeight="1">
      <c r="A564" s="80"/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</row>
    <row r="565" spans="1:26" ht="21" customHeight="1">
      <c r="A565" s="80"/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</row>
    <row r="566" spans="1:26" ht="21" customHeight="1">
      <c r="A566" s="80"/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</row>
    <row r="567" spans="1:26" ht="21" customHeight="1">
      <c r="A567" s="80"/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</row>
    <row r="568" spans="1:26" ht="21" customHeight="1">
      <c r="A568" s="80"/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</row>
    <row r="569" spans="1:26" ht="21" customHeight="1">
      <c r="A569" s="80"/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</row>
    <row r="570" spans="1:26" ht="21" customHeight="1">
      <c r="A570" s="80"/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</row>
    <row r="571" spans="1:26" ht="21" customHeight="1">
      <c r="A571" s="80"/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</row>
    <row r="572" spans="1:26" ht="21" customHeight="1">
      <c r="A572" s="80"/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</row>
    <row r="573" spans="1:26" ht="21" customHeight="1">
      <c r="A573" s="80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</row>
    <row r="574" spans="1:26" ht="21" customHeight="1">
      <c r="A574" s="80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</row>
    <row r="575" spans="1:26" ht="21" customHeight="1">
      <c r="A575" s="80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</row>
    <row r="576" spans="1:26" ht="21" customHeight="1">
      <c r="A576" s="80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</row>
    <row r="577" spans="1:26" ht="21" customHeight="1">
      <c r="A577" s="80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</row>
    <row r="578" spans="1:26" ht="21" customHeight="1">
      <c r="A578" s="80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</row>
    <row r="579" spans="1:26" ht="21" customHeight="1">
      <c r="A579" s="80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</row>
    <row r="580" spans="1:26" ht="21" customHeight="1">
      <c r="A580" s="80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</row>
    <row r="581" spans="1:26" ht="21" customHeight="1">
      <c r="A581" s="80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</row>
    <row r="582" spans="1:26" ht="21" customHeight="1">
      <c r="A582" s="80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</row>
    <row r="583" spans="1:26" ht="21" customHeight="1">
      <c r="A583" s="80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</row>
    <row r="584" spans="1:26" ht="21" customHeight="1">
      <c r="A584" s="80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</row>
    <row r="585" spans="1:26" ht="21" customHeight="1">
      <c r="A585" s="80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</row>
    <row r="586" spans="1:26" ht="21" customHeight="1">
      <c r="A586" s="80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</row>
    <row r="587" spans="1:26" ht="21" customHeight="1">
      <c r="A587" s="80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</row>
    <row r="588" spans="1:26" ht="21" customHeight="1">
      <c r="A588" s="80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</row>
    <row r="589" spans="1:26" ht="21" customHeight="1">
      <c r="A589" s="80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</row>
    <row r="590" spans="1:26" ht="21" customHeight="1">
      <c r="A590" s="80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</row>
    <row r="591" spans="1:26" ht="21" customHeight="1">
      <c r="A591" s="80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</row>
    <row r="592" spans="1:26" ht="21" customHeight="1">
      <c r="A592" s="80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</row>
    <row r="593" spans="1:26" ht="21" customHeight="1">
      <c r="A593" s="80"/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</row>
    <row r="594" spans="1:26" ht="21" customHeight="1">
      <c r="A594" s="80"/>
      <c r="B594" s="80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</row>
    <row r="595" spans="1:26" ht="21" customHeight="1">
      <c r="A595" s="80"/>
      <c r="B595" s="80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</row>
    <row r="596" spans="1:26" ht="21" customHeight="1">
      <c r="A596" s="80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</row>
    <row r="597" spans="1:26" ht="21" customHeight="1">
      <c r="A597" s="80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</row>
    <row r="598" spans="1:26" ht="21" customHeight="1">
      <c r="A598" s="80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</row>
    <row r="599" spans="1:26" ht="21" customHeight="1">
      <c r="A599" s="80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</row>
    <row r="600" spans="1:26" ht="21" customHeight="1">
      <c r="A600" s="80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</row>
    <row r="601" spans="1:26" ht="21" customHeight="1">
      <c r="A601" s="80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</row>
    <row r="602" spans="1:26" ht="21" customHeight="1">
      <c r="A602" s="80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</row>
    <row r="603" spans="1:26" ht="21" customHeight="1">
      <c r="A603" s="80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</row>
    <row r="604" spans="1:26" ht="21" customHeight="1">
      <c r="A604" s="80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</row>
    <row r="605" spans="1:26" ht="21" customHeight="1">
      <c r="A605" s="80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</row>
    <row r="606" spans="1:26" ht="21" customHeight="1">
      <c r="A606" s="80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</row>
    <row r="607" spans="1:26" ht="21" customHeight="1">
      <c r="A607" s="80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</row>
    <row r="608" spans="1:26" ht="21" customHeight="1">
      <c r="A608" s="80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</row>
    <row r="609" spans="1:26" ht="21" customHeight="1">
      <c r="A609" s="80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</row>
    <row r="610" spans="1:26" ht="21" customHeight="1">
      <c r="A610" s="80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</row>
    <row r="611" spans="1:26" ht="21" customHeight="1">
      <c r="A611" s="80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</row>
    <row r="612" spans="1:26" ht="21" customHeight="1">
      <c r="A612" s="80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</row>
    <row r="613" spans="1:26" ht="21" customHeight="1">
      <c r="A613" s="80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</row>
    <row r="614" spans="1:26" ht="21" customHeight="1">
      <c r="A614" s="80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</row>
    <row r="615" spans="1:26" ht="21" customHeight="1">
      <c r="A615" s="80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</row>
    <row r="616" spans="1:26" ht="21" customHeight="1">
      <c r="A616" s="80"/>
      <c r="B616" s="80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</row>
    <row r="617" spans="1:26" ht="21" customHeight="1">
      <c r="A617" s="80"/>
      <c r="B617" s="80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</row>
    <row r="618" spans="1:26" ht="21" customHeight="1">
      <c r="A618" s="80"/>
      <c r="B618" s="80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</row>
    <row r="619" spans="1:26" ht="21" customHeight="1">
      <c r="A619" s="80"/>
      <c r="B619" s="80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</row>
    <row r="620" spans="1:26" ht="21" customHeight="1">
      <c r="A620" s="80"/>
      <c r="B620" s="80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</row>
    <row r="621" spans="1:26" ht="21" customHeight="1">
      <c r="A621" s="80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</row>
    <row r="622" spans="1:26" ht="21" customHeight="1">
      <c r="A622" s="80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</row>
    <row r="623" spans="1:26" ht="21" customHeight="1">
      <c r="A623" s="80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</row>
    <row r="624" spans="1:26" ht="21" customHeight="1">
      <c r="A624" s="80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</row>
    <row r="625" spans="1:26" ht="21" customHeight="1">
      <c r="A625" s="80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</row>
    <row r="626" spans="1:26" ht="21" customHeight="1">
      <c r="A626" s="80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</row>
    <row r="627" spans="1:26" ht="21" customHeight="1">
      <c r="A627" s="80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</row>
    <row r="628" spans="1:26" ht="21" customHeight="1">
      <c r="A628" s="80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</row>
    <row r="629" spans="1:26" ht="21" customHeight="1">
      <c r="A629" s="80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</row>
    <row r="630" spans="1:26" ht="21" customHeight="1">
      <c r="A630" s="80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</row>
    <row r="631" spans="1:26" ht="21" customHeight="1">
      <c r="A631" s="80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</row>
    <row r="632" spans="1:26" ht="21" customHeight="1">
      <c r="A632" s="80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</row>
    <row r="633" spans="1:26" ht="21" customHeight="1">
      <c r="A633" s="80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</row>
    <row r="634" spans="1:26" ht="21" customHeight="1">
      <c r="A634" s="80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</row>
    <row r="635" spans="1:26" ht="21" customHeight="1">
      <c r="A635" s="80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</row>
    <row r="636" spans="1:26" ht="21" customHeight="1">
      <c r="A636" s="80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</row>
    <row r="637" spans="1:26" ht="21" customHeight="1">
      <c r="A637" s="80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</row>
    <row r="638" spans="1:26" ht="21" customHeight="1">
      <c r="A638" s="80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</row>
    <row r="639" spans="1:26" ht="21" customHeight="1">
      <c r="A639" s="80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</row>
    <row r="640" spans="1:26" ht="21" customHeight="1">
      <c r="A640" s="80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</row>
    <row r="641" spans="1:26" ht="21" customHeight="1">
      <c r="A641" s="80"/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</row>
    <row r="642" spans="1:26" ht="21" customHeight="1">
      <c r="A642" s="80"/>
      <c r="B642" s="80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</row>
    <row r="643" spans="1:26" ht="21" customHeight="1">
      <c r="A643" s="80"/>
      <c r="B643" s="80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</row>
    <row r="644" spans="1:26" ht="21" customHeight="1">
      <c r="A644" s="80"/>
      <c r="B644" s="80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</row>
    <row r="645" spans="1:26" ht="21" customHeight="1">
      <c r="A645" s="80"/>
      <c r="B645" s="80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</row>
    <row r="646" spans="1:26" ht="21" customHeight="1">
      <c r="A646" s="80"/>
      <c r="B646" s="80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</row>
    <row r="647" spans="1:26" ht="21" customHeight="1">
      <c r="A647" s="80"/>
      <c r="B647" s="80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</row>
    <row r="648" spans="1:26" ht="21" customHeight="1">
      <c r="A648" s="80"/>
      <c r="B648" s="80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</row>
    <row r="649" spans="1:26" ht="21" customHeight="1">
      <c r="A649" s="80"/>
      <c r="B649" s="80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</row>
    <row r="650" spans="1:26" ht="21" customHeight="1">
      <c r="A650" s="80"/>
      <c r="B650" s="80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</row>
    <row r="651" spans="1:26" ht="21" customHeight="1">
      <c r="A651" s="80"/>
      <c r="B651" s="80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</row>
    <row r="652" spans="1:26" ht="21" customHeight="1">
      <c r="A652" s="80"/>
      <c r="B652" s="80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</row>
    <row r="653" spans="1:26" ht="21" customHeight="1">
      <c r="A653" s="80"/>
      <c r="B653" s="80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</row>
    <row r="654" spans="1:26" ht="21" customHeight="1">
      <c r="A654" s="80"/>
      <c r="B654" s="80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</row>
    <row r="655" spans="1:26" ht="21" customHeight="1">
      <c r="A655" s="80"/>
      <c r="B655" s="80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</row>
    <row r="656" spans="1:26" ht="21" customHeight="1">
      <c r="A656" s="80"/>
      <c r="B656" s="80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</row>
    <row r="657" spans="1:26" ht="21" customHeight="1">
      <c r="A657" s="80"/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</row>
    <row r="658" spans="1:26" ht="21" customHeight="1">
      <c r="A658" s="80"/>
      <c r="B658" s="80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</row>
    <row r="659" spans="1:26" ht="21" customHeight="1">
      <c r="A659" s="80"/>
      <c r="B659" s="80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</row>
    <row r="660" spans="1:26" ht="21" customHeight="1">
      <c r="A660" s="80"/>
      <c r="B660" s="80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</row>
    <row r="661" spans="1:26" ht="21" customHeight="1">
      <c r="A661" s="80"/>
      <c r="B661" s="80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</row>
    <row r="662" spans="1:26" ht="21" customHeight="1">
      <c r="A662" s="80"/>
      <c r="B662" s="80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</row>
    <row r="663" spans="1:26" ht="21" customHeight="1">
      <c r="A663" s="80"/>
      <c r="B663" s="80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</row>
    <row r="664" spans="1:26" ht="21" customHeight="1">
      <c r="A664" s="80"/>
      <c r="B664" s="80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</row>
    <row r="665" spans="1:26" ht="21" customHeight="1">
      <c r="A665" s="80"/>
      <c r="B665" s="80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</row>
    <row r="666" spans="1:26" ht="21" customHeight="1">
      <c r="A666" s="80"/>
      <c r="B666" s="80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</row>
    <row r="667" spans="1:26" ht="21" customHeight="1">
      <c r="A667" s="80"/>
      <c r="B667" s="80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</row>
    <row r="668" spans="1:26" ht="21" customHeight="1">
      <c r="A668" s="80"/>
      <c r="B668" s="80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</row>
    <row r="669" spans="1:26" ht="21" customHeight="1">
      <c r="A669" s="80"/>
      <c r="B669" s="80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</row>
    <row r="670" spans="1:26" ht="21" customHeight="1">
      <c r="A670" s="80"/>
      <c r="B670" s="80"/>
      <c r="C670" s="80"/>
      <c r="D670" s="80"/>
      <c r="E670" s="80"/>
      <c r="F670" s="80"/>
      <c r="G670" s="80"/>
      <c r="H670" s="80"/>
      <c r="I670" s="80"/>
      <c r="J670" s="80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</row>
    <row r="671" spans="1:26" ht="21" customHeight="1">
      <c r="A671" s="80"/>
      <c r="B671" s="80"/>
      <c r="C671" s="80"/>
      <c r="D671" s="80"/>
      <c r="E671" s="80"/>
      <c r="F671" s="80"/>
      <c r="G671" s="80"/>
      <c r="H671" s="80"/>
      <c r="I671" s="80"/>
      <c r="J671" s="80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</row>
    <row r="672" spans="1:26" ht="21" customHeight="1">
      <c r="A672" s="80"/>
      <c r="B672" s="80"/>
      <c r="C672" s="80"/>
      <c r="D672" s="80"/>
      <c r="E672" s="80"/>
      <c r="F672" s="80"/>
      <c r="G672" s="80"/>
      <c r="H672" s="80"/>
      <c r="I672" s="80"/>
      <c r="J672" s="80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</row>
    <row r="673" spans="1:26" ht="21" customHeight="1">
      <c r="A673" s="80"/>
      <c r="B673" s="80"/>
      <c r="C673" s="80"/>
      <c r="D673" s="80"/>
      <c r="E673" s="80"/>
      <c r="F673" s="80"/>
      <c r="G673" s="80"/>
      <c r="H673" s="80"/>
      <c r="I673" s="80"/>
      <c r="J673" s="80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</row>
    <row r="674" spans="1:26" ht="21" customHeight="1">
      <c r="A674" s="80"/>
      <c r="B674" s="80"/>
      <c r="C674" s="80"/>
      <c r="D674" s="80"/>
      <c r="E674" s="80"/>
      <c r="F674" s="80"/>
      <c r="G674" s="80"/>
      <c r="H674" s="80"/>
      <c r="I674" s="80"/>
      <c r="J674" s="80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</row>
    <row r="675" spans="1:26" ht="21" customHeight="1">
      <c r="A675" s="80"/>
      <c r="B675" s="80"/>
      <c r="C675" s="80"/>
      <c r="D675" s="80"/>
      <c r="E675" s="80"/>
      <c r="F675" s="80"/>
      <c r="G675" s="80"/>
      <c r="H675" s="80"/>
      <c r="I675" s="80"/>
      <c r="J675" s="80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</row>
    <row r="676" spans="1:26" ht="21" customHeight="1">
      <c r="A676" s="80"/>
      <c r="B676" s="80"/>
      <c r="C676" s="80"/>
      <c r="D676" s="80"/>
      <c r="E676" s="80"/>
      <c r="F676" s="80"/>
      <c r="G676" s="80"/>
      <c r="H676" s="80"/>
      <c r="I676" s="80"/>
      <c r="J676" s="80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</row>
    <row r="677" spans="1:26" ht="21" customHeight="1">
      <c r="A677" s="80"/>
      <c r="B677" s="80"/>
      <c r="C677" s="80"/>
      <c r="D677" s="80"/>
      <c r="E677" s="80"/>
      <c r="F677" s="80"/>
      <c r="G677" s="80"/>
      <c r="H677" s="80"/>
      <c r="I677" s="80"/>
      <c r="J677" s="80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</row>
    <row r="678" spans="1:26" ht="21" customHeight="1">
      <c r="A678" s="80"/>
      <c r="B678" s="80"/>
      <c r="C678" s="80"/>
      <c r="D678" s="80"/>
      <c r="E678" s="80"/>
      <c r="F678" s="80"/>
      <c r="G678" s="80"/>
      <c r="H678" s="80"/>
      <c r="I678" s="80"/>
      <c r="J678" s="80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</row>
    <row r="679" spans="1:26" ht="21" customHeight="1">
      <c r="A679" s="80"/>
      <c r="B679" s="80"/>
      <c r="C679" s="80"/>
      <c r="D679" s="80"/>
      <c r="E679" s="80"/>
      <c r="F679" s="80"/>
      <c r="G679" s="80"/>
      <c r="H679" s="80"/>
      <c r="I679" s="80"/>
      <c r="J679" s="80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</row>
    <row r="680" spans="1:26" ht="21" customHeight="1">
      <c r="A680" s="80"/>
      <c r="B680" s="80"/>
      <c r="C680" s="80"/>
      <c r="D680" s="80"/>
      <c r="E680" s="80"/>
      <c r="F680" s="80"/>
      <c r="G680" s="80"/>
      <c r="H680" s="80"/>
      <c r="I680" s="80"/>
      <c r="J680" s="80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</row>
    <row r="681" spans="1:26" ht="21" customHeight="1">
      <c r="A681" s="80"/>
      <c r="B681" s="80"/>
      <c r="C681" s="80"/>
      <c r="D681" s="80"/>
      <c r="E681" s="80"/>
      <c r="F681" s="80"/>
      <c r="G681" s="80"/>
      <c r="H681" s="80"/>
      <c r="I681" s="80"/>
      <c r="J681" s="80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</row>
    <row r="682" spans="1:26" ht="21" customHeight="1">
      <c r="A682" s="80"/>
      <c r="B682" s="80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</row>
    <row r="683" spans="1:26" ht="21" customHeight="1">
      <c r="A683" s="80"/>
      <c r="B683" s="80"/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</row>
    <row r="684" spans="1:26" ht="21" customHeight="1">
      <c r="A684" s="80"/>
      <c r="B684" s="80"/>
      <c r="C684" s="80"/>
      <c r="D684" s="80"/>
      <c r="E684" s="80"/>
      <c r="F684" s="80"/>
      <c r="G684" s="80"/>
      <c r="H684" s="80"/>
      <c r="I684" s="80"/>
      <c r="J684" s="80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</row>
    <row r="685" spans="1:26" ht="21" customHeight="1">
      <c r="A685" s="80"/>
      <c r="B685" s="80"/>
      <c r="C685" s="80"/>
      <c r="D685" s="80"/>
      <c r="E685" s="80"/>
      <c r="F685" s="80"/>
      <c r="G685" s="80"/>
      <c r="H685" s="80"/>
      <c r="I685" s="80"/>
      <c r="J685" s="80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</row>
    <row r="686" spans="1:26" ht="21" customHeight="1">
      <c r="A686" s="80"/>
      <c r="B686" s="80"/>
      <c r="C686" s="80"/>
      <c r="D686" s="80"/>
      <c r="E686" s="80"/>
      <c r="F686" s="80"/>
      <c r="G686" s="80"/>
      <c r="H686" s="80"/>
      <c r="I686" s="80"/>
      <c r="J686" s="80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</row>
    <row r="687" spans="1:26" ht="21" customHeight="1">
      <c r="A687" s="80"/>
      <c r="B687" s="80"/>
      <c r="C687" s="80"/>
      <c r="D687" s="80"/>
      <c r="E687" s="80"/>
      <c r="F687" s="80"/>
      <c r="G687" s="80"/>
      <c r="H687" s="80"/>
      <c r="I687" s="80"/>
      <c r="J687" s="80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</row>
    <row r="688" spans="1:26" ht="21" customHeight="1">
      <c r="A688" s="80"/>
      <c r="B688" s="80"/>
      <c r="C688" s="80"/>
      <c r="D688" s="80"/>
      <c r="E688" s="80"/>
      <c r="F688" s="80"/>
      <c r="G688" s="80"/>
      <c r="H688" s="80"/>
      <c r="I688" s="80"/>
      <c r="J688" s="80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</row>
    <row r="689" spans="1:26" ht="21" customHeight="1">
      <c r="A689" s="80"/>
      <c r="B689" s="80"/>
      <c r="C689" s="80"/>
      <c r="D689" s="80"/>
      <c r="E689" s="80"/>
      <c r="F689" s="80"/>
      <c r="G689" s="80"/>
      <c r="H689" s="80"/>
      <c r="I689" s="80"/>
      <c r="J689" s="80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</row>
    <row r="690" spans="1:26" ht="21" customHeight="1">
      <c r="A690" s="80"/>
      <c r="B690" s="80"/>
      <c r="C690" s="80"/>
      <c r="D690" s="80"/>
      <c r="E690" s="80"/>
      <c r="F690" s="80"/>
      <c r="G690" s="80"/>
      <c r="H690" s="80"/>
      <c r="I690" s="80"/>
      <c r="J690" s="80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</row>
    <row r="691" spans="1:26" ht="21" customHeight="1">
      <c r="A691" s="80"/>
      <c r="B691" s="80"/>
      <c r="C691" s="80"/>
      <c r="D691" s="80"/>
      <c r="E691" s="80"/>
      <c r="F691" s="80"/>
      <c r="G691" s="80"/>
      <c r="H691" s="80"/>
      <c r="I691" s="80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</row>
    <row r="692" spans="1:26" ht="21" customHeight="1">
      <c r="A692" s="80"/>
      <c r="B692" s="80"/>
      <c r="C692" s="80"/>
      <c r="D692" s="80"/>
      <c r="E692" s="80"/>
      <c r="F692" s="80"/>
      <c r="G692" s="80"/>
      <c r="H692" s="80"/>
      <c r="I692" s="80"/>
      <c r="J692" s="80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</row>
    <row r="693" spans="1:26" ht="21" customHeight="1">
      <c r="A693" s="80"/>
      <c r="B693" s="80"/>
      <c r="C693" s="80"/>
      <c r="D693" s="80"/>
      <c r="E693" s="80"/>
      <c r="F693" s="80"/>
      <c r="G693" s="80"/>
      <c r="H693" s="80"/>
      <c r="I693" s="80"/>
      <c r="J693" s="80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</row>
    <row r="694" spans="1:26" ht="21" customHeight="1">
      <c r="A694" s="80"/>
      <c r="B694" s="80"/>
      <c r="C694" s="80"/>
      <c r="D694" s="80"/>
      <c r="E694" s="80"/>
      <c r="F694" s="80"/>
      <c r="G694" s="80"/>
      <c r="H694" s="80"/>
      <c r="I694" s="80"/>
      <c r="J694" s="80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</row>
    <row r="695" spans="1:26" ht="21" customHeight="1">
      <c r="A695" s="80"/>
      <c r="B695" s="80"/>
      <c r="C695" s="80"/>
      <c r="D695" s="80"/>
      <c r="E695" s="80"/>
      <c r="F695" s="80"/>
      <c r="G695" s="80"/>
      <c r="H695" s="80"/>
      <c r="I695" s="80"/>
      <c r="J695" s="80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</row>
    <row r="696" spans="1:26" ht="21" customHeight="1">
      <c r="A696" s="80"/>
      <c r="B696" s="80"/>
      <c r="C696" s="80"/>
      <c r="D696" s="80"/>
      <c r="E696" s="80"/>
      <c r="F696" s="80"/>
      <c r="G696" s="80"/>
      <c r="H696" s="80"/>
      <c r="I696" s="80"/>
      <c r="J696" s="80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</row>
    <row r="697" spans="1:26" ht="21" customHeight="1">
      <c r="A697" s="80"/>
      <c r="B697" s="80"/>
      <c r="C697" s="80"/>
      <c r="D697" s="80"/>
      <c r="E697" s="80"/>
      <c r="F697" s="80"/>
      <c r="G697" s="80"/>
      <c r="H697" s="80"/>
      <c r="I697" s="80"/>
      <c r="J697" s="80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</row>
    <row r="698" spans="1:26" ht="21" customHeight="1">
      <c r="A698" s="80"/>
      <c r="B698" s="80"/>
      <c r="C698" s="80"/>
      <c r="D698" s="80"/>
      <c r="E698" s="80"/>
      <c r="F698" s="80"/>
      <c r="G698" s="80"/>
      <c r="H698" s="80"/>
      <c r="I698" s="80"/>
      <c r="J698" s="80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</row>
    <row r="699" spans="1:26" ht="21" customHeight="1">
      <c r="A699" s="80"/>
      <c r="B699" s="80"/>
      <c r="C699" s="80"/>
      <c r="D699" s="80"/>
      <c r="E699" s="80"/>
      <c r="F699" s="80"/>
      <c r="G699" s="80"/>
      <c r="H699" s="80"/>
      <c r="I699" s="80"/>
      <c r="J699" s="80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</row>
    <row r="700" spans="1:26" ht="21" customHeight="1">
      <c r="A700" s="80"/>
      <c r="B700" s="80"/>
      <c r="C700" s="80"/>
      <c r="D700" s="80"/>
      <c r="E700" s="80"/>
      <c r="F700" s="80"/>
      <c r="G700" s="80"/>
      <c r="H700" s="80"/>
      <c r="I700" s="80"/>
      <c r="J700" s="80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</row>
    <row r="701" spans="1:26" ht="21" customHeight="1">
      <c r="A701" s="80"/>
      <c r="B701" s="80"/>
      <c r="C701" s="80"/>
      <c r="D701" s="80"/>
      <c r="E701" s="80"/>
      <c r="F701" s="80"/>
      <c r="G701" s="80"/>
      <c r="H701" s="80"/>
      <c r="I701" s="80"/>
      <c r="J701" s="80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</row>
    <row r="702" spans="1:26" ht="21" customHeight="1">
      <c r="A702" s="80"/>
      <c r="B702" s="80"/>
      <c r="C702" s="80"/>
      <c r="D702" s="80"/>
      <c r="E702" s="80"/>
      <c r="F702" s="80"/>
      <c r="G702" s="80"/>
      <c r="H702" s="80"/>
      <c r="I702" s="80"/>
      <c r="J702" s="80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</row>
    <row r="703" spans="1:26" ht="21" customHeight="1">
      <c r="A703" s="80"/>
      <c r="B703" s="80"/>
      <c r="C703" s="80"/>
      <c r="D703" s="80"/>
      <c r="E703" s="80"/>
      <c r="F703" s="80"/>
      <c r="G703" s="80"/>
      <c r="H703" s="80"/>
      <c r="I703" s="80"/>
      <c r="J703" s="80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</row>
    <row r="704" spans="1:26" ht="21" customHeight="1">
      <c r="A704" s="80"/>
      <c r="B704" s="80"/>
      <c r="C704" s="80"/>
      <c r="D704" s="80"/>
      <c r="E704" s="80"/>
      <c r="F704" s="80"/>
      <c r="G704" s="80"/>
      <c r="H704" s="80"/>
      <c r="I704" s="80"/>
      <c r="J704" s="80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</row>
    <row r="705" spans="1:26" ht="21" customHeight="1">
      <c r="A705" s="80"/>
      <c r="B705" s="80"/>
      <c r="C705" s="80"/>
      <c r="D705" s="80"/>
      <c r="E705" s="80"/>
      <c r="F705" s="80"/>
      <c r="G705" s="80"/>
      <c r="H705" s="80"/>
      <c r="I705" s="80"/>
      <c r="J705" s="80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</row>
    <row r="706" spans="1:26" ht="21" customHeight="1">
      <c r="A706" s="80"/>
      <c r="B706" s="80"/>
      <c r="C706" s="80"/>
      <c r="D706" s="80"/>
      <c r="E706" s="80"/>
      <c r="F706" s="80"/>
      <c r="G706" s="80"/>
      <c r="H706" s="80"/>
      <c r="I706" s="80"/>
      <c r="J706" s="80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</row>
    <row r="707" spans="1:26" ht="21" customHeight="1">
      <c r="A707" s="80"/>
      <c r="B707" s="80"/>
      <c r="C707" s="80"/>
      <c r="D707" s="80"/>
      <c r="E707" s="80"/>
      <c r="F707" s="80"/>
      <c r="G707" s="80"/>
      <c r="H707" s="80"/>
      <c r="I707" s="80"/>
      <c r="J707" s="80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</row>
    <row r="708" spans="1:26" ht="21" customHeight="1">
      <c r="A708" s="80"/>
      <c r="B708" s="80"/>
      <c r="C708" s="80"/>
      <c r="D708" s="80"/>
      <c r="E708" s="80"/>
      <c r="F708" s="80"/>
      <c r="G708" s="80"/>
      <c r="H708" s="80"/>
      <c r="I708" s="80"/>
      <c r="J708" s="80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</row>
    <row r="709" spans="1:26" ht="21" customHeight="1">
      <c r="A709" s="80"/>
      <c r="B709" s="80"/>
      <c r="C709" s="80"/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</row>
    <row r="710" spans="1:26" ht="21" customHeight="1">
      <c r="A710" s="80"/>
      <c r="B710" s="80"/>
      <c r="C710" s="80"/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</row>
    <row r="711" spans="1:26" ht="21" customHeight="1">
      <c r="A711" s="80"/>
      <c r="B711" s="80"/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</row>
    <row r="712" spans="1:26" ht="21" customHeight="1">
      <c r="A712" s="80"/>
      <c r="B712" s="80"/>
      <c r="C712" s="80"/>
      <c r="D712" s="80"/>
      <c r="E712" s="80"/>
      <c r="F712" s="80"/>
      <c r="G712" s="80"/>
      <c r="H712" s="80"/>
      <c r="I712" s="80"/>
      <c r="J712" s="80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</row>
    <row r="713" spans="1:26" ht="21" customHeight="1">
      <c r="A713" s="80"/>
      <c r="B713" s="80"/>
      <c r="C713" s="80"/>
      <c r="D713" s="80"/>
      <c r="E713" s="80"/>
      <c r="F713" s="80"/>
      <c r="G713" s="80"/>
      <c r="H713" s="80"/>
      <c r="I713" s="80"/>
      <c r="J713" s="80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</row>
    <row r="714" spans="1:26" ht="21" customHeight="1">
      <c r="A714" s="80"/>
      <c r="B714" s="80"/>
      <c r="C714" s="80"/>
      <c r="D714" s="80"/>
      <c r="E714" s="80"/>
      <c r="F714" s="80"/>
      <c r="G714" s="80"/>
      <c r="H714" s="80"/>
      <c r="I714" s="80"/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</row>
    <row r="715" spans="1:26" ht="21" customHeight="1">
      <c r="A715" s="80"/>
      <c r="B715" s="80"/>
      <c r="C715" s="80"/>
      <c r="D715" s="80"/>
      <c r="E715" s="80"/>
      <c r="F715" s="80"/>
      <c r="G715" s="80"/>
      <c r="H715" s="80"/>
      <c r="I715" s="80"/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</row>
    <row r="716" spans="1:26" ht="21" customHeight="1">
      <c r="A716" s="80"/>
      <c r="B716" s="80"/>
      <c r="C716" s="80"/>
      <c r="D716" s="80"/>
      <c r="E716" s="80"/>
      <c r="F716" s="80"/>
      <c r="G716" s="80"/>
      <c r="H716" s="80"/>
      <c r="I716" s="80"/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</row>
    <row r="717" spans="1:26" ht="21" customHeight="1">
      <c r="A717" s="80"/>
      <c r="B717" s="80"/>
      <c r="C717" s="80"/>
      <c r="D717" s="80"/>
      <c r="E717" s="80"/>
      <c r="F717" s="80"/>
      <c r="G717" s="80"/>
      <c r="H717" s="80"/>
      <c r="I717" s="80"/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</row>
    <row r="718" spans="1:26" ht="21" customHeight="1">
      <c r="A718" s="80"/>
      <c r="B718" s="80"/>
      <c r="C718" s="80"/>
      <c r="D718" s="80"/>
      <c r="E718" s="80"/>
      <c r="F718" s="80"/>
      <c r="G718" s="80"/>
      <c r="H718" s="80"/>
      <c r="I718" s="80"/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</row>
    <row r="719" spans="1:26" ht="21" customHeight="1">
      <c r="A719" s="80"/>
      <c r="B719" s="80"/>
      <c r="C719" s="80"/>
      <c r="D719" s="80"/>
      <c r="E719" s="80"/>
      <c r="F719" s="80"/>
      <c r="G719" s="80"/>
      <c r="H719" s="80"/>
      <c r="I719" s="80"/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</row>
    <row r="720" spans="1:26" ht="21" customHeight="1">
      <c r="A720" s="80"/>
      <c r="B720" s="80"/>
      <c r="C720" s="80"/>
      <c r="D720" s="80"/>
      <c r="E720" s="80"/>
      <c r="F720" s="80"/>
      <c r="G720" s="80"/>
      <c r="H720" s="80"/>
      <c r="I720" s="80"/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</row>
    <row r="721" spans="1:26" ht="21" customHeight="1">
      <c r="A721" s="80"/>
      <c r="B721" s="80"/>
      <c r="C721" s="80"/>
      <c r="D721" s="80"/>
      <c r="E721" s="80"/>
      <c r="F721" s="80"/>
      <c r="G721" s="80"/>
      <c r="H721" s="80"/>
      <c r="I721" s="80"/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</row>
    <row r="722" spans="1:26" ht="21" customHeight="1">
      <c r="A722" s="80"/>
      <c r="B722" s="80"/>
      <c r="C722" s="80"/>
      <c r="D722" s="80"/>
      <c r="E722" s="80"/>
      <c r="F722" s="80"/>
      <c r="G722" s="80"/>
      <c r="H722" s="80"/>
      <c r="I722" s="80"/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</row>
    <row r="723" spans="1:26" ht="21" customHeight="1">
      <c r="A723" s="80"/>
      <c r="B723" s="80"/>
      <c r="C723" s="80"/>
      <c r="D723" s="80"/>
      <c r="E723" s="80"/>
      <c r="F723" s="80"/>
      <c r="G723" s="80"/>
      <c r="H723" s="80"/>
      <c r="I723" s="80"/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</row>
    <row r="724" spans="1:26" ht="21" customHeight="1">
      <c r="A724" s="80"/>
      <c r="B724" s="80"/>
      <c r="C724" s="80"/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</row>
    <row r="725" spans="1:26" ht="21" customHeight="1">
      <c r="A725" s="80"/>
      <c r="B725" s="80"/>
      <c r="C725" s="80"/>
      <c r="D725" s="80"/>
      <c r="E725" s="80"/>
      <c r="F725" s="80"/>
      <c r="G725" s="80"/>
      <c r="H725" s="80"/>
      <c r="I725" s="80"/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</row>
    <row r="726" spans="1:26" ht="21" customHeight="1">
      <c r="A726" s="80"/>
      <c r="B726" s="80"/>
      <c r="C726" s="80"/>
      <c r="D726" s="80"/>
      <c r="E726" s="80"/>
      <c r="F726" s="80"/>
      <c r="G726" s="80"/>
      <c r="H726" s="80"/>
      <c r="I726" s="80"/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</row>
    <row r="727" spans="1:26" ht="21" customHeight="1">
      <c r="A727" s="80"/>
      <c r="B727" s="80"/>
      <c r="C727" s="80"/>
      <c r="D727" s="80"/>
      <c r="E727" s="80"/>
      <c r="F727" s="80"/>
      <c r="G727" s="80"/>
      <c r="H727" s="80"/>
      <c r="I727" s="80"/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</row>
    <row r="728" spans="1:26" ht="21" customHeight="1">
      <c r="A728" s="80"/>
      <c r="B728" s="80"/>
      <c r="C728" s="80"/>
      <c r="D728" s="80"/>
      <c r="E728" s="80"/>
      <c r="F728" s="80"/>
      <c r="G728" s="80"/>
      <c r="H728" s="80"/>
      <c r="I728" s="80"/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</row>
    <row r="729" spans="1:26" ht="21" customHeight="1">
      <c r="A729" s="80"/>
      <c r="B729" s="80"/>
      <c r="C729" s="80"/>
      <c r="D729" s="80"/>
      <c r="E729" s="80"/>
      <c r="F729" s="80"/>
      <c r="G729" s="80"/>
      <c r="H729" s="80"/>
      <c r="I729" s="80"/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</row>
    <row r="730" spans="1:26" ht="21" customHeight="1">
      <c r="A730" s="80"/>
      <c r="B730" s="80"/>
      <c r="C730" s="80"/>
      <c r="D730" s="80"/>
      <c r="E730" s="80"/>
      <c r="F730" s="80"/>
      <c r="G730" s="80"/>
      <c r="H730" s="80"/>
      <c r="I730" s="80"/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</row>
    <row r="731" spans="1:26" ht="21" customHeight="1">
      <c r="A731" s="80"/>
      <c r="B731" s="80"/>
      <c r="C731" s="80"/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</row>
    <row r="732" spans="1:26" ht="21" customHeight="1">
      <c r="A732" s="80"/>
      <c r="B732" s="80"/>
      <c r="C732" s="80"/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</row>
    <row r="733" spans="1:26" ht="21" customHeight="1">
      <c r="A733" s="80"/>
      <c r="B733" s="80"/>
      <c r="C733" s="80"/>
      <c r="D733" s="80"/>
      <c r="E733" s="80"/>
      <c r="F733" s="80"/>
      <c r="G733" s="80"/>
      <c r="H733" s="80"/>
      <c r="I733" s="80"/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</row>
    <row r="734" spans="1:26" ht="21" customHeight="1">
      <c r="A734" s="80"/>
      <c r="B734" s="80"/>
      <c r="C734" s="80"/>
      <c r="D734" s="80"/>
      <c r="E734" s="80"/>
      <c r="F734" s="80"/>
      <c r="G734" s="80"/>
      <c r="H734" s="80"/>
      <c r="I734" s="80"/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</row>
    <row r="735" spans="1:26" ht="21" customHeight="1">
      <c r="A735" s="80"/>
      <c r="B735" s="80"/>
      <c r="C735" s="80"/>
      <c r="D735" s="80"/>
      <c r="E735" s="80"/>
      <c r="F735" s="80"/>
      <c r="G735" s="80"/>
      <c r="H735" s="80"/>
      <c r="I735" s="80"/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</row>
    <row r="736" spans="1:26" ht="21" customHeight="1">
      <c r="A736" s="80"/>
      <c r="B736" s="80"/>
      <c r="C736" s="80"/>
      <c r="D736" s="80"/>
      <c r="E736" s="80"/>
      <c r="F736" s="80"/>
      <c r="G736" s="80"/>
      <c r="H736" s="80"/>
      <c r="I736" s="80"/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</row>
    <row r="737" spans="1:26" ht="21" customHeight="1">
      <c r="A737" s="80"/>
      <c r="B737" s="80"/>
      <c r="C737" s="80"/>
      <c r="D737" s="80"/>
      <c r="E737" s="80"/>
      <c r="F737" s="80"/>
      <c r="G737" s="80"/>
      <c r="H737" s="80"/>
      <c r="I737" s="80"/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</row>
    <row r="738" spans="1:26" ht="21" customHeight="1">
      <c r="A738" s="80"/>
      <c r="B738" s="80"/>
      <c r="C738" s="80"/>
      <c r="D738" s="80"/>
      <c r="E738" s="80"/>
      <c r="F738" s="80"/>
      <c r="G738" s="80"/>
      <c r="H738" s="80"/>
      <c r="I738" s="80"/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</row>
    <row r="739" spans="1:26" ht="21" customHeight="1">
      <c r="A739" s="80"/>
      <c r="B739" s="80"/>
      <c r="C739" s="80"/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</row>
    <row r="740" spans="1:26" ht="21" customHeight="1">
      <c r="A740" s="80"/>
      <c r="B740" s="80"/>
      <c r="C740" s="80"/>
      <c r="D740" s="80"/>
      <c r="E740" s="80"/>
      <c r="F740" s="80"/>
      <c r="G740" s="80"/>
      <c r="H740" s="80"/>
      <c r="I740" s="80"/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</row>
    <row r="741" spans="1:26" ht="21" customHeight="1">
      <c r="A741" s="80"/>
      <c r="B741" s="80"/>
      <c r="C741" s="80"/>
      <c r="D741" s="80"/>
      <c r="E741" s="80"/>
      <c r="F741" s="80"/>
      <c r="G741" s="80"/>
      <c r="H741" s="80"/>
      <c r="I741" s="80"/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</row>
    <row r="742" spans="1:26" ht="21" customHeight="1">
      <c r="A742" s="80"/>
      <c r="B742" s="80"/>
      <c r="C742" s="80"/>
      <c r="D742" s="80"/>
      <c r="E742" s="80"/>
      <c r="F742" s="80"/>
      <c r="G742" s="80"/>
      <c r="H742" s="80"/>
      <c r="I742" s="80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</row>
    <row r="743" spans="1:26" ht="21" customHeight="1">
      <c r="A743" s="80"/>
      <c r="B743" s="80"/>
      <c r="C743" s="80"/>
      <c r="D743" s="80"/>
      <c r="E743" s="80"/>
      <c r="F743" s="80"/>
      <c r="G743" s="80"/>
      <c r="H743" s="80"/>
      <c r="I743" s="80"/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</row>
    <row r="744" spans="1:26" ht="21" customHeight="1">
      <c r="A744" s="80"/>
      <c r="B744" s="80"/>
      <c r="C744" s="80"/>
      <c r="D744" s="80"/>
      <c r="E744" s="80"/>
      <c r="F744" s="80"/>
      <c r="G744" s="80"/>
      <c r="H744" s="80"/>
      <c r="I744" s="80"/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</row>
    <row r="745" spans="1:26" ht="21" customHeight="1">
      <c r="A745" s="80"/>
      <c r="B745" s="80"/>
      <c r="C745" s="80"/>
      <c r="D745" s="80"/>
      <c r="E745" s="80"/>
      <c r="F745" s="80"/>
      <c r="G745" s="80"/>
      <c r="H745" s="80"/>
      <c r="I745" s="80"/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</row>
    <row r="746" spans="1:26" ht="21" customHeight="1">
      <c r="A746" s="80"/>
      <c r="B746" s="80"/>
      <c r="C746" s="80"/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</row>
    <row r="747" spans="1:26" ht="21" customHeight="1">
      <c r="A747" s="80"/>
      <c r="B747" s="80"/>
      <c r="C747" s="80"/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</row>
    <row r="748" spans="1:26" ht="21" customHeight="1">
      <c r="A748" s="80"/>
      <c r="B748" s="80"/>
      <c r="C748" s="80"/>
      <c r="D748" s="80"/>
      <c r="E748" s="80"/>
      <c r="F748" s="80"/>
      <c r="G748" s="80"/>
      <c r="H748" s="80"/>
      <c r="I748" s="80"/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</row>
    <row r="749" spans="1:26" ht="21" customHeight="1">
      <c r="A749" s="80"/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</row>
    <row r="750" spans="1:26" ht="21" customHeight="1">
      <c r="A750" s="80"/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</row>
    <row r="751" spans="1:26" ht="21" customHeight="1">
      <c r="A751" s="80"/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</row>
    <row r="752" spans="1:26" ht="21" customHeight="1">
      <c r="A752" s="80"/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</row>
    <row r="753" spans="1:26" ht="21" customHeight="1">
      <c r="A753" s="80"/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</row>
    <row r="754" spans="1:26" ht="21" customHeight="1">
      <c r="A754" s="80"/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</row>
    <row r="755" spans="1:26" ht="21" customHeight="1">
      <c r="A755" s="80"/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</row>
    <row r="756" spans="1:26" ht="21" customHeight="1">
      <c r="A756" s="80"/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</row>
    <row r="757" spans="1:26" ht="21" customHeight="1">
      <c r="A757" s="80"/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</row>
    <row r="758" spans="1:26" ht="21" customHeight="1">
      <c r="A758" s="80"/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</row>
    <row r="759" spans="1:26" ht="21" customHeight="1">
      <c r="A759" s="80"/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</row>
    <row r="760" spans="1:26" ht="21" customHeight="1">
      <c r="A760" s="80"/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</row>
    <row r="761" spans="1:26" ht="21" customHeight="1">
      <c r="A761" s="80"/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</row>
    <row r="762" spans="1:26" ht="21" customHeight="1">
      <c r="A762" s="80"/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</row>
    <row r="763" spans="1:26" ht="21" customHeight="1">
      <c r="A763" s="80"/>
      <c r="B763" s="80"/>
      <c r="C763" s="80"/>
      <c r="D763" s="80"/>
      <c r="E763" s="80"/>
      <c r="F763" s="80"/>
      <c r="G763" s="80"/>
      <c r="H763" s="80"/>
      <c r="I763" s="80"/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</row>
    <row r="764" spans="1:26" ht="21" customHeight="1">
      <c r="A764" s="80"/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</row>
    <row r="765" spans="1:26" ht="21" customHeight="1">
      <c r="A765" s="80"/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</row>
    <row r="766" spans="1:26" ht="21" customHeight="1">
      <c r="A766" s="80"/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</row>
    <row r="767" spans="1:26" ht="21" customHeight="1">
      <c r="A767" s="80"/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</row>
    <row r="768" spans="1:26" ht="21" customHeight="1">
      <c r="A768" s="80"/>
      <c r="B768" s="80"/>
      <c r="C768" s="80"/>
      <c r="D768" s="80"/>
      <c r="E768" s="80"/>
      <c r="F768" s="80"/>
      <c r="G768" s="80"/>
      <c r="H768" s="80"/>
      <c r="I768" s="80"/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</row>
    <row r="769" spans="1:26" ht="21" customHeight="1">
      <c r="A769" s="80"/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</row>
    <row r="770" spans="1:26" ht="21" customHeight="1">
      <c r="A770" s="80"/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</row>
    <row r="771" spans="1:26" ht="21" customHeight="1">
      <c r="A771" s="80"/>
      <c r="B771" s="80"/>
      <c r="C771" s="80"/>
      <c r="D771" s="80"/>
      <c r="E771" s="80"/>
      <c r="F771" s="80"/>
      <c r="G771" s="80"/>
      <c r="H771" s="80"/>
      <c r="I771" s="80"/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</row>
    <row r="772" spans="1:26" ht="21" customHeight="1">
      <c r="A772" s="80"/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</row>
    <row r="773" spans="1:26" ht="21" customHeight="1">
      <c r="A773" s="80"/>
      <c r="B773" s="80"/>
      <c r="C773" s="80"/>
      <c r="D773" s="80"/>
      <c r="E773" s="80"/>
      <c r="F773" s="80"/>
      <c r="G773" s="80"/>
      <c r="H773" s="80"/>
      <c r="I773" s="80"/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</row>
    <row r="774" spans="1:26" ht="21" customHeight="1">
      <c r="A774" s="80"/>
      <c r="B774" s="80"/>
      <c r="C774" s="80"/>
      <c r="D774" s="80"/>
      <c r="E774" s="80"/>
      <c r="F774" s="80"/>
      <c r="G774" s="80"/>
      <c r="H774" s="80"/>
      <c r="I774" s="80"/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</row>
    <row r="775" spans="1:26" ht="21" customHeight="1">
      <c r="A775" s="80"/>
      <c r="B775" s="80"/>
      <c r="C775" s="80"/>
      <c r="D775" s="80"/>
      <c r="E775" s="80"/>
      <c r="F775" s="80"/>
      <c r="G775" s="80"/>
      <c r="H775" s="80"/>
      <c r="I775" s="80"/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</row>
    <row r="776" spans="1:26" ht="21" customHeight="1">
      <c r="A776" s="80"/>
      <c r="B776" s="80"/>
      <c r="C776" s="80"/>
      <c r="D776" s="80"/>
      <c r="E776" s="80"/>
      <c r="F776" s="80"/>
      <c r="G776" s="80"/>
      <c r="H776" s="80"/>
      <c r="I776" s="80"/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</row>
    <row r="777" spans="1:26" ht="21" customHeight="1">
      <c r="A777" s="80"/>
      <c r="B777" s="80"/>
      <c r="C777" s="80"/>
      <c r="D777" s="80"/>
      <c r="E777" s="80"/>
      <c r="F777" s="80"/>
      <c r="G777" s="80"/>
      <c r="H777" s="80"/>
      <c r="I777" s="80"/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</row>
    <row r="778" spans="1:26" ht="21" customHeight="1">
      <c r="A778" s="80"/>
      <c r="B778" s="80"/>
      <c r="C778" s="80"/>
      <c r="D778" s="80"/>
      <c r="E778" s="80"/>
      <c r="F778" s="80"/>
      <c r="G778" s="80"/>
      <c r="H778" s="80"/>
      <c r="I778" s="80"/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</row>
    <row r="779" spans="1:26" ht="21" customHeight="1">
      <c r="A779" s="80"/>
      <c r="B779" s="80"/>
      <c r="C779" s="80"/>
      <c r="D779" s="80"/>
      <c r="E779" s="80"/>
      <c r="F779" s="80"/>
      <c r="G779" s="80"/>
      <c r="H779" s="80"/>
      <c r="I779" s="80"/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</row>
    <row r="780" spans="1:26" ht="21" customHeight="1">
      <c r="A780" s="80"/>
      <c r="B780" s="80"/>
      <c r="C780" s="80"/>
      <c r="D780" s="80"/>
      <c r="E780" s="80"/>
      <c r="F780" s="80"/>
      <c r="G780" s="80"/>
      <c r="H780" s="80"/>
      <c r="I780" s="80"/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</row>
    <row r="781" spans="1:26" ht="21" customHeight="1">
      <c r="A781" s="80"/>
      <c r="B781" s="80"/>
      <c r="C781" s="80"/>
      <c r="D781" s="80"/>
      <c r="E781" s="80"/>
      <c r="F781" s="80"/>
      <c r="G781" s="80"/>
      <c r="H781" s="80"/>
      <c r="I781" s="80"/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</row>
    <row r="782" spans="1:26" ht="21" customHeight="1">
      <c r="A782" s="80"/>
      <c r="B782" s="80"/>
      <c r="C782" s="80"/>
      <c r="D782" s="80"/>
      <c r="E782" s="80"/>
      <c r="F782" s="80"/>
      <c r="G782" s="80"/>
      <c r="H782" s="80"/>
      <c r="I782" s="80"/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</row>
    <row r="783" spans="1:26" ht="21" customHeight="1">
      <c r="A783" s="80"/>
      <c r="B783" s="80"/>
      <c r="C783" s="80"/>
      <c r="D783" s="80"/>
      <c r="E783" s="80"/>
      <c r="F783" s="80"/>
      <c r="G783" s="80"/>
      <c r="H783" s="80"/>
      <c r="I783" s="80"/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</row>
    <row r="784" spans="1:26" ht="21" customHeight="1">
      <c r="A784" s="80"/>
      <c r="B784" s="80"/>
      <c r="C784" s="80"/>
      <c r="D784" s="80"/>
      <c r="E784" s="80"/>
      <c r="F784" s="80"/>
      <c r="G784" s="80"/>
      <c r="H784" s="80"/>
      <c r="I784" s="80"/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</row>
    <row r="785" spans="1:26" ht="21" customHeight="1">
      <c r="A785" s="80"/>
      <c r="B785" s="80"/>
      <c r="C785" s="80"/>
      <c r="D785" s="80"/>
      <c r="E785" s="80"/>
      <c r="F785" s="80"/>
      <c r="G785" s="80"/>
      <c r="H785" s="80"/>
      <c r="I785" s="80"/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</row>
    <row r="786" spans="1:26" ht="21" customHeight="1">
      <c r="A786" s="80"/>
      <c r="B786" s="80"/>
      <c r="C786" s="80"/>
      <c r="D786" s="80"/>
      <c r="E786" s="80"/>
      <c r="F786" s="80"/>
      <c r="G786" s="80"/>
      <c r="H786" s="80"/>
      <c r="I786" s="80"/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</row>
    <row r="787" spans="1:26" ht="21" customHeight="1">
      <c r="A787" s="80"/>
      <c r="B787" s="80"/>
      <c r="C787" s="80"/>
      <c r="D787" s="80"/>
      <c r="E787" s="80"/>
      <c r="F787" s="80"/>
      <c r="G787" s="80"/>
      <c r="H787" s="80"/>
      <c r="I787" s="80"/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</row>
    <row r="788" spans="1:26" ht="21" customHeight="1">
      <c r="A788" s="80"/>
      <c r="B788" s="80"/>
      <c r="C788" s="80"/>
      <c r="D788" s="80"/>
      <c r="E788" s="80"/>
      <c r="F788" s="80"/>
      <c r="G788" s="80"/>
      <c r="H788" s="80"/>
      <c r="I788" s="80"/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</row>
    <row r="789" spans="1:26" ht="21" customHeight="1">
      <c r="A789" s="80"/>
      <c r="B789" s="80"/>
      <c r="C789" s="80"/>
      <c r="D789" s="80"/>
      <c r="E789" s="80"/>
      <c r="F789" s="80"/>
      <c r="G789" s="80"/>
      <c r="H789" s="80"/>
      <c r="I789" s="80"/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</row>
    <row r="790" spans="1:26" ht="21" customHeight="1">
      <c r="A790" s="80"/>
      <c r="B790" s="80"/>
      <c r="C790" s="80"/>
      <c r="D790" s="80"/>
      <c r="E790" s="80"/>
      <c r="F790" s="80"/>
      <c r="G790" s="80"/>
      <c r="H790" s="80"/>
      <c r="I790" s="80"/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</row>
    <row r="791" spans="1:26" ht="21" customHeight="1">
      <c r="A791" s="80"/>
      <c r="B791" s="80"/>
      <c r="C791" s="80"/>
      <c r="D791" s="80"/>
      <c r="E791" s="80"/>
      <c r="F791" s="80"/>
      <c r="G791" s="80"/>
      <c r="H791" s="80"/>
      <c r="I791" s="80"/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</row>
    <row r="792" spans="1:26" ht="21" customHeight="1">
      <c r="A792" s="80"/>
      <c r="B792" s="80"/>
      <c r="C792" s="80"/>
      <c r="D792" s="80"/>
      <c r="E792" s="80"/>
      <c r="F792" s="80"/>
      <c r="G792" s="80"/>
      <c r="H792" s="80"/>
      <c r="I792" s="80"/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</row>
    <row r="793" spans="1:26" ht="21" customHeight="1">
      <c r="A793" s="80"/>
      <c r="B793" s="80"/>
      <c r="C793" s="80"/>
      <c r="D793" s="80"/>
      <c r="E793" s="80"/>
      <c r="F793" s="80"/>
      <c r="G793" s="80"/>
      <c r="H793" s="80"/>
      <c r="I793" s="80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</row>
    <row r="794" spans="1:26" ht="21" customHeight="1">
      <c r="A794" s="80"/>
      <c r="B794" s="80"/>
      <c r="C794" s="80"/>
      <c r="D794" s="80"/>
      <c r="E794" s="80"/>
      <c r="F794" s="80"/>
      <c r="G794" s="80"/>
      <c r="H794" s="80"/>
      <c r="I794" s="80"/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</row>
    <row r="795" spans="1:26" ht="21" customHeight="1">
      <c r="A795" s="80"/>
      <c r="B795" s="80"/>
      <c r="C795" s="80"/>
      <c r="D795" s="80"/>
      <c r="E795" s="80"/>
      <c r="F795" s="80"/>
      <c r="G795" s="80"/>
      <c r="H795" s="80"/>
      <c r="I795" s="80"/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</row>
    <row r="796" spans="1:26" ht="21" customHeight="1">
      <c r="A796" s="80"/>
      <c r="B796" s="80"/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</row>
    <row r="797" spans="1:26" ht="21" customHeight="1">
      <c r="A797" s="80"/>
      <c r="B797" s="80"/>
      <c r="C797" s="80"/>
      <c r="D797" s="80"/>
      <c r="E797" s="80"/>
      <c r="F797" s="80"/>
      <c r="G797" s="80"/>
      <c r="H797" s="80"/>
      <c r="I797" s="80"/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</row>
    <row r="798" spans="1:26" ht="21" customHeight="1">
      <c r="A798" s="80"/>
      <c r="B798" s="80"/>
      <c r="C798" s="80"/>
      <c r="D798" s="80"/>
      <c r="E798" s="80"/>
      <c r="F798" s="80"/>
      <c r="G798" s="80"/>
      <c r="H798" s="80"/>
      <c r="I798" s="80"/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</row>
    <row r="799" spans="1:26" ht="21" customHeight="1">
      <c r="A799" s="80"/>
      <c r="B799" s="80"/>
      <c r="C799" s="80"/>
      <c r="D799" s="80"/>
      <c r="E799" s="80"/>
      <c r="F799" s="80"/>
      <c r="G799" s="80"/>
      <c r="H799" s="80"/>
      <c r="I799" s="80"/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</row>
    <row r="800" spans="1:26" ht="21" customHeight="1">
      <c r="A800" s="80"/>
      <c r="B800" s="80"/>
      <c r="C800" s="80"/>
      <c r="D800" s="80"/>
      <c r="E800" s="80"/>
      <c r="F800" s="80"/>
      <c r="G800" s="80"/>
      <c r="H800" s="80"/>
      <c r="I800" s="80"/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</row>
    <row r="801" spans="1:26" ht="21" customHeight="1">
      <c r="A801" s="80"/>
      <c r="B801" s="80"/>
      <c r="C801" s="80"/>
      <c r="D801" s="80"/>
      <c r="E801" s="80"/>
      <c r="F801" s="80"/>
      <c r="G801" s="80"/>
      <c r="H801" s="80"/>
      <c r="I801" s="80"/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</row>
    <row r="802" spans="1:26" ht="21" customHeight="1">
      <c r="A802" s="80"/>
      <c r="B802" s="80"/>
      <c r="C802" s="80"/>
      <c r="D802" s="80"/>
      <c r="E802" s="80"/>
      <c r="F802" s="80"/>
      <c r="G802" s="80"/>
      <c r="H802" s="80"/>
      <c r="I802" s="80"/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</row>
    <row r="803" spans="1:26" ht="21" customHeight="1">
      <c r="A803" s="80"/>
      <c r="B803" s="80"/>
      <c r="C803" s="80"/>
      <c r="D803" s="80"/>
      <c r="E803" s="80"/>
      <c r="F803" s="80"/>
      <c r="G803" s="80"/>
      <c r="H803" s="80"/>
      <c r="I803" s="80"/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</row>
    <row r="804" spans="1:26" ht="21" customHeight="1">
      <c r="A804" s="80"/>
      <c r="B804" s="80"/>
      <c r="C804" s="80"/>
      <c r="D804" s="80"/>
      <c r="E804" s="80"/>
      <c r="F804" s="80"/>
      <c r="G804" s="80"/>
      <c r="H804" s="80"/>
      <c r="I804" s="80"/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</row>
    <row r="805" spans="1:26" ht="21" customHeight="1">
      <c r="A805" s="80"/>
      <c r="B805" s="80"/>
      <c r="C805" s="80"/>
      <c r="D805" s="80"/>
      <c r="E805" s="80"/>
      <c r="F805" s="80"/>
      <c r="G805" s="80"/>
      <c r="H805" s="80"/>
      <c r="I805" s="80"/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</row>
    <row r="806" spans="1:26" ht="21" customHeight="1">
      <c r="A806" s="80"/>
      <c r="B806" s="80"/>
      <c r="C806" s="80"/>
      <c r="D806" s="80"/>
      <c r="E806" s="80"/>
      <c r="F806" s="80"/>
      <c r="G806" s="80"/>
      <c r="H806" s="80"/>
      <c r="I806" s="80"/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</row>
    <row r="807" spans="1:26" ht="21" customHeight="1">
      <c r="A807" s="80"/>
      <c r="B807" s="80"/>
      <c r="C807" s="80"/>
      <c r="D807" s="80"/>
      <c r="E807" s="80"/>
      <c r="F807" s="80"/>
      <c r="G807" s="80"/>
      <c r="H807" s="80"/>
      <c r="I807" s="80"/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</row>
    <row r="808" spans="1:26" ht="21" customHeight="1">
      <c r="A808" s="80"/>
      <c r="B808" s="80"/>
      <c r="C808" s="80"/>
      <c r="D808" s="80"/>
      <c r="E808" s="80"/>
      <c r="F808" s="80"/>
      <c r="G808" s="80"/>
      <c r="H808" s="80"/>
      <c r="I808" s="80"/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</row>
    <row r="809" spans="1:26" ht="21" customHeight="1">
      <c r="A809" s="80"/>
      <c r="B809" s="80"/>
      <c r="C809" s="80"/>
      <c r="D809" s="80"/>
      <c r="E809" s="80"/>
      <c r="F809" s="80"/>
      <c r="G809" s="80"/>
      <c r="H809" s="80"/>
      <c r="I809" s="80"/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</row>
    <row r="810" spans="1:26" ht="21" customHeight="1">
      <c r="A810" s="80"/>
      <c r="B810" s="80"/>
      <c r="C810" s="80"/>
      <c r="D810" s="80"/>
      <c r="E810" s="80"/>
      <c r="F810" s="80"/>
      <c r="G810" s="80"/>
      <c r="H810" s="80"/>
      <c r="I810" s="80"/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</row>
    <row r="811" spans="1:26" ht="21" customHeight="1">
      <c r="A811" s="80"/>
      <c r="B811" s="80"/>
      <c r="C811" s="80"/>
      <c r="D811" s="80"/>
      <c r="E811" s="80"/>
      <c r="F811" s="80"/>
      <c r="G811" s="80"/>
      <c r="H811" s="80"/>
      <c r="I811" s="80"/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</row>
    <row r="812" spans="1:26" ht="21" customHeight="1">
      <c r="A812" s="80"/>
      <c r="B812" s="80"/>
      <c r="C812" s="80"/>
      <c r="D812" s="80"/>
      <c r="E812" s="80"/>
      <c r="F812" s="80"/>
      <c r="G812" s="80"/>
      <c r="H812" s="80"/>
      <c r="I812" s="80"/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</row>
    <row r="813" spans="1:26" ht="21" customHeight="1">
      <c r="A813" s="80"/>
      <c r="B813" s="80"/>
      <c r="C813" s="80"/>
      <c r="D813" s="80"/>
      <c r="E813" s="80"/>
      <c r="F813" s="80"/>
      <c r="G813" s="80"/>
      <c r="H813" s="80"/>
      <c r="I813" s="80"/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</row>
    <row r="814" spans="1:26" ht="21" customHeight="1">
      <c r="A814" s="80"/>
      <c r="B814" s="80"/>
      <c r="C814" s="80"/>
      <c r="D814" s="80"/>
      <c r="E814" s="80"/>
      <c r="F814" s="80"/>
      <c r="G814" s="80"/>
      <c r="H814" s="80"/>
      <c r="I814" s="80"/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</row>
    <row r="815" spans="1:26" ht="21" customHeight="1">
      <c r="A815" s="80"/>
      <c r="B815" s="80"/>
      <c r="C815" s="80"/>
      <c r="D815" s="80"/>
      <c r="E815" s="80"/>
      <c r="F815" s="80"/>
      <c r="G815" s="80"/>
      <c r="H815" s="80"/>
      <c r="I815" s="80"/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</row>
    <row r="816" spans="1:26" ht="21" customHeight="1">
      <c r="A816" s="80"/>
      <c r="B816" s="80"/>
      <c r="C816" s="80"/>
      <c r="D816" s="80"/>
      <c r="E816" s="80"/>
      <c r="F816" s="80"/>
      <c r="G816" s="80"/>
      <c r="H816" s="80"/>
      <c r="I816" s="80"/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</row>
    <row r="817" spans="1:26" ht="21" customHeight="1">
      <c r="A817" s="80"/>
      <c r="B817" s="80"/>
      <c r="C817" s="80"/>
      <c r="D817" s="80"/>
      <c r="E817" s="80"/>
      <c r="F817" s="80"/>
      <c r="G817" s="80"/>
      <c r="H817" s="80"/>
      <c r="I817" s="80"/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</row>
    <row r="818" spans="1:26" ht="21" customHeight="1">
      <c r="A818" s="80"/>
      <c r="B818" s="80"/>
      <c r="C818" s="80"/>
      <c r="D818" s="80"/>
      <c r="E818" s="80"/>
      <c r="F818" s="80"/>
      <c r="G818" s="80"/>
      <c r="H818" s="80"/>
      <c r="I818" s="80"/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</row>
    <row r="819" spans="1:26" ht="21" customHeight="1">
      <c r="A819" s="80"/>
      <c r="B819" s="80"/>
      <c r="C819" s="80"/>
      <c r="D819" s="80"/>
      <c r="E819" s="80"/>
      <c r="F819" s="80"/>
      <c r="G819" s="80"/>
      <c r="H819" s="80"/>
      <c r="I819" s="80"/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</row>
    <row r="820" spans="1:26" ht="21" customHeight="1">
      <c r="A820" s="80"/>
      <c r="B820" s="80"/>
      <c r="C820" s="80"/>
      <c r="D820" s="80"/>
      <c r="E820" s="80"/>
      <c r="F820" s="80"/>
      <c r="G820" s="80"/>
      <c r="H820" s="80"/>
      <c r="I820" s="80"/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</row>
    <row r="821" spans="1:26" ht="21" customHeight="1">
      <c r="A821" s="80"/>
      <c r="B821" s="80"/>
      <c r="C821" s="80"/>
      <c r="D821" s="80"/>
      <c r="E821" s="80"/>
      <c r="F821" s="80"/>
      <c r="G821" s="80"/>
      <c r="H821" s="80"/>
      <c r="I821" s="80"/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</row>
    <row r="822" spans="1:26" ht="21" customHeight="1">
      <c r="A822" s="80"/>
      <c r="B822" s="80"/>
      <c r="C822" s="80"/>
      <c r="D822" s="80"/>
      <c r="E822" s="80"/>
      <c r="F822" s="80"/>
      <c r="G822" s="80"/>
      <c r="H822" s="80"/>
      <c r="I822" s="80"/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</row>
    <row r="823" spans="1:26" ht="21" customHeight="1">
      <c r="A823" s="80"/>
      <c r="B823" s="80"/>
      <c r="C823" s="80"/>
      <c r="D823" s="80"/>
      <c r="E823" s="80"/>
      <c r="F823" s="80"/>
      <c r="G823" s="80"/>
      <c r="H823" s="80"/>
      <c r="I823" s="80"/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</row>
    <row r="824" spans="1:26" ht="21" customHeight="1">
      <c r="A824" s="80"/>
      <c r="B824" s="80"/>
      <c r="C824" s="80"/>
      <c r="D824" s="80"/>
      <c r="E824" s="80"/>
      <c r="F824" s="80"/>
      <c r="G824" s="80"/>
      <c r="H824" s="80"/>
      <c r="I824" s="80"/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</row>
    <row r="825" spans="1:26" ht="21" customHeight="1">
      <c r="A825" s="80"/>
      <c r="B825" s="80"/>
      <c r="C825" s="80"/>
      <c r="D825" s="80"/>
      <c r="E825" s="80"/>
      <c r="F825" s="80"/>
      <c r="G825" s="80"/>
      <c r="H825" s="80"/>
      <c r="I825" s="80"/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</row>
    <row r="826" spans="1:26" ht="21" customHeight="1">
      <c r="A826" s="80"/>
      <c r="B826" s="80"/>
      <c r="C826" s="80"/>
      <c r="D826" s="80"/>
      <c r="E826" s="80"/>
      <c r="F826" s="80"/>
      <c r="G826" s="80"/>
      <c r="H826" s="80"/>
      <c r="I826" s="80"/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</row>
    <row r="827" spans="1:26" ht="21" customHeight="1">
      <c r="A827" s="80"/>
      <c r="B827" s="80"/>
      <c r="C827" s="80"/>
      <c r="D827" s="80"/>
      <c r="E827" s="80"/>
      <c r="F827" s="80"/>
      <c r="G827" s="80"/>
      <c r="H827" s="80"/>
      <c r="I827" s="80"/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</row>
    <row r="828" spans="1:26" ht="21" customHeight="1">
      <c r="A828" s="80"/>
      <c r="B828" s="80"/>
      <c r="C828" s="80"/>
      <c r="D828" s="80"/>
      <c r="E828" s="80"/>
      <c r="F828" s="80"/>
      <c r="G828" s="80"/>
      <c r="H828" s="80"/>
      <c r="I828" s="80"/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</row>
    <row r="829" spans="1:26" ht="21" customHeight="1">
      <c r="A829" s="80"/>
      <c r="B829" s="80"/>
      <c r="C829" s="80"/>
      <c r="D829" s="80"/>
      <c r="E829" s="80"/>
      <c r="F829" s="80"/>
      <c r="G829" s="80"/>
      <c r="H829" s="80"/>
      <c r="I829" s="80"/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</row>
    <row r="830" spans="1:26" ht="21" customHeight="1">
      <c r="A830" s="80"/>
      <c r="B830" s="80"/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</row>
    <row r="831" spans="1:26" ht="21" customHeight="1">
      <c r="A831" s="80"/>
      <c r="B831" s="80"/>
      <c r="C831" s="80"/>
      <c r="D831" s="80"/>
      <c r="E831" s="80"/>
      <c r="F831" s="80"/>
      <c r="G831" s="80"/>
      <c r="H831" s="80"/>
      <c r="I831" s="80"/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</row>
    <row r="832" spans="1:26" ht="21" customHeight="1">
      <c r="A832" s="80"/>
      <c r="B832" s="80"/>
      <c r="C832" s="80"/>
      <c r="D832" s="80"/>
      <c r="E832" s="80"/>
      <c r="F832" s="80"/>
      <c r="G832" s="80"/>
      <c r="H832" s="80"/>
      <c r="I832" s="80"/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</row>
    <row r="833" spans="1:26" ht="21" customHeight="1">
      <c r="A833" s="80"/>
      <c r="B833" s="80"/>
      <c r="C833" s="80"/>
      <c r="D833" s="80"/>
      <c r="E833" s="80"/>
      <c r="F833" s="80"/>
      <c r="G833" s="80"/>
      <c r="H833" s="80"/>
      <c r="I833" s="80"/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</row>
    <row r="834" spans="1:26" ht="21" customHeight="1">
      <c r="A834" s="80"/>
      <c r="B834" s="80"/>
      <c r="C834" s="80"/>
      <c r="D834" s="80"/>
      <c r="E834" s="80"/>
      <c r="F834" s="80"/>
      <c r="G834" s="80"/>
      <c r="H834" s="80"/>
      <c r="I834" s="80"/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</row>
    <row r="835" spans="1:26" ht="21" customHeight="1">
      <c r="A835" s="80"/>
      <c r="B835" s="80"/>
      <c r="C835" s="80"/>
      <c r="D835" s="80"/>
      <c r="E835" s="80"/>
      <c r="F835" s="80"/>
      <c r="G835" s="80"/>
      <c r="H835" s="80"/>
      <c r="I835" s="80"/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</row>
    <row r="836" spans="1:26" ht="21" customHeight="1">
      <c r="A836" s="80"/>
      <c r="B836" s="80"/>
      <c r="C836" s="80"/>
      <c r="D836" s="80"/>
      <c r="E836" s="80"/>
      <c r="F836" s="80"/>
      <c r="G836" s="80"/>
      <c r="H836" s="80"/>
      <c r="I836" s="80"/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</row>
    <row r="837" spans="1:26" ht="21" customHeight="1">
      <c r="A837" s="80"/>
      <c r="B837" s="80"/>
      <c r="C837" s="80"/>
      <c r="D837" s="80"/>
      <c r="E837" s="80"/>
      <c r="F837" s="80"/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</row>
    <row r="838" spans="1:26" ht="21" customHeight="1">
      <c r="A838" s="80"/>
      <c r="B838" s="80"/>
      <c r="C838" s="80"/>
      <c r="D838" s="80"/>
      <c r="E838" s="80"/>
      <c r="F838" s="80"/>
      <c r="G838" s="80"/>
      <c r="H838" s="80"/>
      <c r="I838" s="80"/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</row>
    <row r="839" spans="1:26" ht="21" customHeight="1">
      <c r="A839" s="80"/>
      <c r="B839" s="80"/>
      <c r="C839" s="80"/>
      <c r="D839" s="80"/>
      <c r="E839" s="80"/>
      <c r="F839" s="80"/>
      <c r="G839" s="80"/>
      <c r="H839" s="80"/>
      <c r="I839" s="80"/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</row>
    <row r="840" spans="1:26" ht="21" customHeight="1">
      <c r="A840" s="80"/>
      <c r="B840" s="80"/>
      <c r="C840" s="80"/>
      <c r="D840" s="80"/>
      <c r="E840" s="80"/>
      <c r="F840" s="80"/>
      <c r="G840" s="80"/>
      <c r="H840" s="80"/>
      <c r="I840" s="80"/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</row>
    <row r="841" spans="1:26" ht="21" customHeight="1">
      <c r="A841" s="80"/>
      <c r="B841" s="80"/>
      <c r="C841" s="80"/>
      <c r="D841" s="80"/>
      <c r="E841" s="80"/>
      <c r="F841" s="80"/>
      <c r="G841" s="80"/>
      <c r="H841" s="80"/>
      <c r="I841" s="80"/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</row>
    <row r="842" spans="1:26" ht="21" customHeight="1">
      <c r="A842" s="80"/>
      <c r="B842" s="80"/>
      <c r="C842" s="80"/>
      <c r="D842" s="80"/>
      <c r="E842" s="80"/>
      <c r="F842" s="80"/>
      <c r="G842" s="80"/>
      <c r="H842" s="80"/>
      <c r="I842" s="80"/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</row>
    <row r="843" spans="1:26" ht="21" customHeight="1">
      <c r="A843" s="80"/>
      <c r="B843" s="80"/>
      <c r="C843" s="80"/>
      <c r="D843" s="80"/>
      <c r="E843" s="80"/>
      <c r="F843" s="80"/>
      <c r="G843" s="80"/>
      <c r="H843" s="80"/>
      <c r="I843" s="80"/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</row>
    <row r="844" spans="1:26" ht="21" customHeight="1">
      <c r="A844" s="80"/>
      <c r="B844" s="80"/>
      <c r="C844" s="80"/>
      <c r="D844" s="80"/>
      <c r="E844" s="80"/>
      <c r="F844" s="80"/>
      <c r="G844" s="80"/>
      <c r="H844" s="80"/>
      <c r="I844" s="80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</row>
    <row r="845" spans="1:26" ht="21" customHeight="1">
      <c r="A845" s="80"/>
      <c r="B845" s="80"/>
      <c r="C845" s="80"/>
      <c r="D845" s="80"/>
      <c r="E845" s="80"/>
      <c r="F845" s="80"/>
      <c r="G845" s="80"/>
      <c r="H845" s="80"/>
      <c r="I845" s="80"/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</row>
    <row r="846" spans="1:26" ht="21" customHeight="1">
      <c r="A846" s="80"/>
      <c r="B846" s="80"/>
      <c r="C846" s="80"/>
      <c r="D846" s="80"/>
      <c r="E846" s="80"/>
      <c r="F846" s="80"/>
      <c r="G846" s="80"/>
      <c r="H846" s="80"/>
      <c r="I846" s="80"/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</row>
    <row r="847" spans="1:26" ht="21" customHeight="1">
      <c r="A847" s="80"/>
      <c r="B847" s="80"/>
      <c r="C847" s="80"/>
      <c r="D847" s="80"/>
      <c r="E847" s="80"/>
      <c r="F847" s="80"/>
      <c r="G847" s="80"/>
      <c r="H847" s="80"/>
      <c r="I847" s="80"/>
      <c r="J847" s="80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</row>
    <row r="848" spans="1:26" ht="21" customHeight="1">
      <c r="A848" s="80"/>
      <c r="B848" s="80"/>
      <c r="C848" s="80"/>
      <c r="D848" s="80"/>
      <c r="E848" s="80"/>
      <c r="F848" s="80"/>
      <c r="G848" s="80"/>
      <c r="H848" s="80"/>
      <c r="I848" s="80"/>
      <c r="J848" s="80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</row>
    <row r="849" spans="1:26" ht="21" customHeight="1">
      <c r="A849" s="80"/>
      <c r="B849" s="80"/>
      <c r="C849" s="80"/>
      <c r="D849" s="80"/>
      <c r="E849" s="80"/>
      <c r="F849" s="80"/>
      <c r="G849" s="80"/>
      <c r="H849" s="80"/>
      <c r="I849" s="80"/>
      <c r="J849" s="80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</row>
    <row r="850" spans="1:26" ht="21" customHeight="1">
      <c r="A850" s="80"/>
      <c r="B850" s="80"/>
      <c r="C850" s="80"/>
      <c r="D850" s="80"/>
      <c r="E850" s="80"/>
      <c r="F850" s="80"/>
      <c r="G850" s="80"/>
      <c r="H850" s="80"/>
      <c r="I850" s="80"/>
      <c r="J850" s="80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</row>
    <row r="851" spans="1:26" ht="21" customHeight="1">
      <c r="A851" s="80"/>
      <c r="B851" s="80"/>
      <c r="C851" s="80"/>
      <c r="D851" s="80"/>
      <c r="E851" s="80"/>
      <c r="F851" s="80"/>
      <c r="G851" s="80"/>
      <c r="H851" s="80"/>
      <c r="I851" s="80"/>
      <c r="J851" s="80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</row>
    <row r="852" spans="1:26" ht="21" customHeight="1">
      <c r="A852" s="80"/>
      <c r="B852" s="80"/>
      <c r="C852" s="80"/>
      <c r="D852" s="80"/>
      <c r="E852" s="80"/>
      <c r="F852" s="80"/>
      <c r="G852" s="80"/>
      <c r="H852" s="80"/>
      <c r="I852" s="80"/>
      <c r="J852" s="80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</row>
    <row r="853" spans="1:26" ht="21" customHeight="1">
      <c r="A853" s="80"/>
      <c r="B853" s="80"/>
      <c r="C853" s="80"/>
      <c r="D853" s="80"/>
      <c r="E853" s="80"/>
      <c r="F853" s="80"/>
      <c r="G853" s="80"/>
      <c r="H853" s="80"/>
      <c r="I853" s="80"/>
      <c r="J853" s="80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</row>
    <row r="854" spans="1:26" ht="21" customHeight="1">
      <c r="A854" s="80"/>
      <c r="B854" s="80"/>
      <c r="C854" s="80"/>
      <c r="D854" s="80"/>
      <c r="E854" s="80"/>
      <c r="F854" s="80"/>
      <c r="G854" s="80"/>
      <c r="H854" s="80"/>
      <c r="I854" s="80"/>
      <c r="J854" s="80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</row>
    <row r="855" spans="1:26" ht="21" customHeight="1">
      <c r="A855" s="80"/>
      <c r="B855" s="80"/>
      <c r="C855" s="80"/>
      <c r="D855" s="80"/>
      <c r="E855" s="80"/>
      <c r="F855" s="80"/>
      <c r="G855" s="80"/>
      <c r="H855" s="80"/>
      <c r="I855" s="80"/>
      <c r="J855" s="80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</row>
    <row r="856" spans="1:26" ht="21" customHeight="1">
      <c r="A856" s="80"/>
      <c r="B856" s="80"/>
      <c r="C856" s="80"/>
      <c r="D856" s="80"/>
      <c r="E856" s="80"/>
      <c r="F856" s="80"/>
      <c r="G856" s="80"/>
      <c r="H856" s="80"/>
      <c r="I856" s="80"/>
      <c r="J856" s="80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</row>
    <row r="857" spans="1:26" ht="21" customHeight="1">
      <c r="A857" s="80"/>
      <c r="B857" s="80"/>
      <c r="C857" s="80"/>
      <c r="D857" s="80"/>
      <c r="E857" s="80"/>
      <c r="F857" s="80"/>
      <c r="G857" s="80"/>
      <c r="H857" s="80"/>
      <c r="I857" s="80"/>
      <c r="J857" s="80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</row>
    <row r="858" spans="1:26" ht="21" customHeight="1">
      <c r="A858" s="80"/>
      <c r="B858" s="80"/>
      <c r="C858" s="80"/>
      <c r="D858" s="80"/>
      <c r="E858" s="80"/>
      <c r="F858" s="80"/>
      <c r="G858" s="80"/>
      <c r="H858" s="80"/>
      <c r="I858" s="80"/>
      <c r="J858" s="80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</row>
    <row r="859" spans="1:26" ht="21" customHeight="1">
      <c r="A859" s="80"/>
      <c r="B859" s="80"/>
      <c r="C859" s="80"/>
      <c r="D859" s="80"/>
      <c r="E859" s="80"/>
      <c r="F859" s="80"/>
      <c r="G859" s="80"/>
      <c r="H859" s="80"/>
      <c r="I859" s="80"/>
      <c r="J859" s="80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</row>
    <row r="860" spans="1:26" ht="21" customHeight="1">
      <c r="A860" s="80"/>
      <c r="B860" s="80"/>
      <c r="C860" s="80"/>
      <c r="D860" s="80"/>
      <c r="E860" s="80"/>
      <c r="F860" s="80"/>
      <c r="G860" s="80"/>
      <c r="H860" s="80"/>
      <c r="I860" s="80"/>
      <c r="J860" s="80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</row>
    <row r="861" spans="1:26" ht="21" customHeight="1">
      <c r="A861" s="80"/>
      <c r="B861" s="80"/>
      <c r="C861" s="80"/>
      <c r="D861" s="80"/>
      <c r="E861" s="80"/>
      <c r="F861" s="80"/>
      <c r="G861" s="80"/>
      <c r="H861" s="80"/>
      <c r="I861" s="80"/>
      <c r="J861" s="80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</row>
    <row r="862" spans="1:26" ht="21" customHeight="1">
      <c r="A862" s="80"/>
      <c r="B862" s="80"/>
      <c r="C862" s="80"/>
      <c r="D862" s="80"/>
      <c r="E862" s="80"/>
      <c r="F862" s="80"/>
      <c r="G862" s="80"/>
      <c r="H862" s="80"/>
      <c r="I862" s="80"/>
      <c r="J862" s="80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</row>
    <row r="863" spans="1:26" ht="21" customHeight="1">
      <c r="A863" s="80"/>
      <c r="B863" s="80"/>
      <c r="C863" s="80"/>
      <c r="D863" s="80"/>
      <c r="E863" s="80"/>
      <c r="F863" s="80"/>
      <c r="G863" s="80"/>
      <c r="H863" s="80"/>
      <c r="I863" s="80"/>
      <c r="J863" s="80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</row>
    <row r="864" spans="1:26" ht="21" customHeight="1">
      <c r="A864" s="80"/>
      <c r="B864" s="80"/>
      <c r="C864" s="80"/>
      <c r="D864" s="80"/>
      <c r="E864" s="80"/>
      <c r="F864" s="80"/>
      <c r="G864" s="80"/>
      <c r="H864" s="80"/>
      <c r="I864" s="80"/>
      <c r="J864" s="80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</row>
    <row r="865" spans="1:26" ht="21" customHeight="1">
      <c r="A865" s="80"/>
      <c r="B865" s="80"/>
      <c r="C865" s="80"/>
      <c r="D865" s="80"/>
      <c r="E865" s="80"/>
      <c r="F865" s="80"/>
      <c r="G865" s="80"/>
      <c r="H865" s="80"/>
      <c r="I865" s="80"/>
      <c r="J865" s="80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</row>
    <row r="866" spans="1:26" ht="21" customHeight="1">
      <c r="A866" s="80"/>
      <c r="B866" s="80"/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</row>
    <row r="867" spans="1:26" ht="21" customHeight="1">
      <c r="A867" s="80"/>
      <c r="B867" s="80"/>
      <c r="C867" s="80"/>
      <c r="D867" s="80"/>
      <c r="E867" s="80"/>
      <c r="F867" s="80"/>
      <c r="G867" s="80"/>
      <c r="H867" s="80"/>
      <c r="I867" s="80"/>
      <c r="J867" s="80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</row>
    <row r="868" spans="1:26" ht="21" customHeight="1">
      <c r="A868" s="80"/>
      <c r="B868" s="80"/>
      <c r="C868" s="80"/>
      <c r="D868" s="80"/>
      <c r="E868" s="80"/>
      <c r="F868" s="80"/>
      <c r="G868" s="80"/>
      <c r="H868" s="80"/>
      <c r="I868" s="80"/>
      <c r="J868" s="80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</row>
    <row r="869" spans="1:26" ht="21" customHeight="1">
      <c r="A869" s="80"/>
      <c r="B869" s="80"/>
      <c r="C869" s="80"/>
      <c r="D869" s="80"/>
      <c r="E869" s="80"/>
      <c r="F869" s="80"/>
      <c r="G869" s="80"/>
      <c r="H869" s="80"/>
      <c r="I869" s="80"/>
      <c r="J869" s="80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</row>
    <row r="870" spans="1:26" ht="21" customHeight="1">
      <c r="A870" s="80"/>
      <c r="B870" s="80"/>
      <c r="C870" s="80"/>
      <c r="D870" s="80"/>
      <c r="E870" s="80"/>
      <c r="F870" s="80"/>
      <c r="G870" s="80"/>
      <c r="H870" s="80"/>
      <c r="I870" s="80"/>
      <c r="J870" s="80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</row>
    <row r="871" spans="1:26" ht="21" customHeight="1">
      <c r="A871" s="80"/>
      <c r="B871" s="80"/>
      <c r="C871" s="80"/>
      <c r="D871" s="80"/>
      <c r="E871" s="80"/>
      <c r="F871" s="80"/>
      <c r="G871" s="80"/>
      <c r="H871" s="80"/>
      <c r="I871" s="80"/>
      <c r="J871" s="80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</row>
    <row r="872" spans="1:26" ht="21" customHeight="1">
      <c r="A872" s="80"/>
      <c r="B872" s="80"/>
      <c r="C872" s="80"/>
      <c r="D872" s="80"/>
      <c r="E872" s="80"/>
      <c r="F872" s="80"/>
      <c r="G872" s="80"/>
      <c r="H872" s="80"/>
      <c r="I872" s="80"/>
      <c r="J872" s="80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</row>
    <row r="873" spans="1:26" ht="21" customHeight="1">
      <c r="A873" s="80"/>
      <c r="B873" s="80"/>
      <c r="C873" s="80"/>
      <c r="D873" s="80"/>
      <c r="E873" s="80"/>
      <c r="F873" s="80"/>
      <c r="G873" s="80"/>
      <c r="H873" s="80"/>
      <c r="I873" s="80"/>
      <c r="J873" s="80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</row>
    <row r="874" spans="1:26" ht="21" customHeight="1">
      <c r="A874" s="80"/>
      <c r="B874" s="80"/>
      <c r="C874" s="80"/>
      <c r="D874" s="80"/>
      <c r="E874" s="80"/>
      <c r="F874" s="80"/>
      <c r="G874" s="80"/>
      <c r="H874" s="80"/>
      <c r="I874" s="80"/>
      <c r="J874" s="80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</row>
    <row r="875" spans="1:26" ht="21" customHeight="1">
      <c r="A875" s="80"/>
      <c r="B875" s="80"/>
      <c r="C875" s="80"/>
      <c r="D875" s="80"/>
      <c r="E875" s="80"/>
      <c r="F875" s="80"/>
      <c r="G875" s="80"/>
      <c r="H875" s="80"/>
      <c r="I875" s="80"/>
      <c r="J875" s="80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</row>
    <row r="876" spans="1:26" ht="21" customHeight="1">
      <c r="A876" s="80"/>
      <c r="B876" s="80"/>
      <c r="C876" s="80"/>
      <c r="D876" s="80"/>
      <c r="E876" s="80"/>
      <c r="F876" s="80"/>
      <c r="G876" s="80"/>
      <c r="H876" s="80"/>
      <c r="I876" s="80"/>
      <c r="J876" s="80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</row>
    <row r="877" spans="1:26" ht="21" customHeight="1">
      <c r="A877" s="80"/>
      <c r="B877" s="80"/>
      <c r="C877" s="80"/>
      <c r="D877" s="80"/>
      <c r="E877" s="80"/>
      <c r="F877" s="80"/>
      <c r="G877" s="80"/>
      <c r="H877" s="80"/>
      <c r="I877" s="80"/>
      <c r="J877" s="80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</row>
    <row r="878" spans="1:26" ht="21" customHeight="1">
      <c r="A878" s="80"/>
      <c r="B878" s="80"/>
      <c r="C878" s="80"/>
      <c r="D878" s="80"/>
      <c r="E878" s="80"/>
      <c r="F878" s="80"/>
      <c r="G878" s="80"/>
      <c r="H878" s="80"/>
      <c r="I878" s="80"/>
      <c r="J878" s="80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</row>
    <row r="879" spans="1:26" ht="21" customHeight="1">
      <c r="A879" s="80"/>
      <c r="B879" s="80"/>
      <c r="C879" s="80"/>
      <c r="D879" s="80"/>
      <c r="E879" s="80"/>
      <c r="F879" s="80"/>
      <c r="G879" s="80"/>
      <c r="H879" s="80"/>
      <c r="I879" s="80"/>
      <c r="J879" s="80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</row>
    <row r="880" spans="1:26" ht="21" customHeight="1">
      <c r="A880" s="80"/>
      <c r="B880" s="80"/>
      <c r="C880" s="80"/>
      <c r="D880" s="80"/>
      <c r="E880" s="80"/>
      <c r="F880" s="80"/>
      <c r="G880" s="80"/>
      <c r="H880" s="80"/>
      <c r="I880" s="80"/>
      <c r="J880" s="80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</row>
    <row r="881" spans="1:26" ht="21" customHeight="1">
      <c r="A881" s="80"/>
      <c r="B881" s="80"/>
      <c r="C881" s="80"/>
      <c r="D881" s="80"/>
      <c r="E881" s="80"/>
      <c r="F881" s="80"/>
      <c r="G881" s="80"/>
      <c r="H881" s="80"/>
      <c r="I881" s="80"/>
      <c r="J881" s="80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</row>
    <row r="882" spans="1:26" ht="21" customHeight="1">
      <c r="A882" s="80"/>
      <c r="B882" s="80"/>
      <c r="C882" s="80"/>
      <c r="D882" s="80"/>
      <c r="E882" s="80"/>
      <c r="F882" s="80"/>
      <c r="G882" s="80"/>
      <c r="H882" s="80"/>
      <c r="I882" s="80"/>
      <c r="J882" s="80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</row>
    <row r="883" spans="1:26" ht="21" customHeight="1">
      <c r="A883" s="80"/>
      <c r="B883" s="80"/>
      <c r="C883" s="80"/>
      <c r="D883" s="80"/>
      <c r="E883" s="80"/>
      <c r="F883" s="80"/>
      <c r="G883" s="80"/>
      <c r="H883" s="80"/>
      <c r="I883" s="80"/>
      <c r="J883" s="80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</row>
    <row r="884" spans="1:26" ht="21" customHeight="1">
      <c r="A884" s="80"/>
      <c r="B884" s="80"/>
      <c r="C884" s="80"/>
      <c r="D884" s="80"/>
      <c r="E884" s="80"/>
      <c r="F884" s="80"/>
      <c r="G884" s="80"/>
      <c r="H884" s="80"/>
      <c r="I884" s="80"/>
      <c r="J884" s="80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</row>
    <row r="885" spans="1:26" ht="21" customHeight="1">
      <c r="A885" s="80"/>
      <c r="B885" s="80"/>
      <c r="C885" s="80"/>
      <c r="D885" s="80"/>
      <c r="E885" s="80"/>
      <c r="F885" s="80"/>
      <c r="G885" s="80"/>
      <c r="H885" s="80"/>
      <c r="I885" s="80"/>
      <c r="J885" s="80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</row>
    <row r="886" spans="1:26" ht="21" customHeight="1">
      <c r="A886" s="80"/>
      <c r="B886" s="80"/>
      <c r="C886" s="80"/>
      <c r="D886" s="80"/>
      <c r="E886" s="80"/>
      <c r="F886" s="80"/>
      <c r="G886" s="80"/>
      <c r="H886" s="80"/>
      <c r="I886" s="80"/>
      <c r="J886" s="80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</row>
    <row r="887" spans="1:26" ht="21" customHeight="1">
      <c r="A887" s="80"/>
      <c r="B887" s="80"/>
      <c r="C887" s="80"/>
      <c r="D887" s="80"/>
      <c r="E887" s="80"/>
      <c r="F887" s="80"/>
      <c r="G887" s="80"/>
      <c r="H887" s="80"/>
      <c r="I887" s="80"/>
      <c r="J887" s="80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</row>
    <row r="888" spans="1:26" ht="21" customHeight="1">
      <c r="A888" s="80"/>
      <c r="B888" s="80"/>
      <c r="C888" s="80"/>
      <c r="D888" s="80"/>
      <c r="E888" s="80"/>
      <c r="F888" s="80"/>
      <c r="G888" s="80"/>
      <c r="H888" s="80"/>
      <c r="I888" s="80"/>
      <c r="J888" s="80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</row>
    <row r="889" spans="1:26" ht="21" customHeight="1">
      <c r="A889" s="80"/>
      <c r="B889" s="80"/>
      <c r="C889" s="80"/>
      <c r="D889" s="80"/>
      <c r="E889" s="80"/>
      <c r="F889" s="80"/>
      <c r="G889" s="80"/>
      <c r="H889" s="80"/>
      <c r="I889" s="80"/>
      <c r="J889" s="80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</row>
    <row r="890" spans="1:26" ht="21" customHeight="1">
      <c r="A890" s="80"/>
      <c r="B890" s="80"/>
      <c r="C890" s="80"/>
      <c r="D890" s="80"/>
      <c r="E890" s="80"/>
      <c r="F890" s="80"/>
      <c r="G890" s="80"/>
      <c r="H890" s="80"/>
      <c r="I890" s="80"/>
      <c r="J890" s="80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</row>
    <row r="891" spans="1:26" ht="21" customHeight="1">
      <c r="A891" s="80"/>
      <c r="B891" s="80"/>
      <c r="C891" s="80"/>
      <c r="D891" s="80"/>
      <c r="E891" s="80"/>
      <c r="F891" s="80"/>
      <c r="G891" s="80"/>
      <c r="H891" s="80"/>
      <c r="I891" s="80"/>
      <c r="J891" s="80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</row>
    <row r="892" spans="1:26" ht="21" customHeight="1">
      <c r="A892" s="80"/>
      <c r="B892" s="80"/>
      <c r="C892" s="80"/>
      <c r="D892" s="80"/>
      <c r="E892" s="80"/>
      <c r="F892" s="80"/>
      <c r="G892" s="80"/>
      <c r="H892" s="80"/>
      <c r="I892" s="80"/>
      <c r="J892" s="80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</row>
    <row r="893" spans="1:26" ht="21" customHeight="1">
      <c r="A893" s="80"/>
      <c r="B893" s="80"/>
      <c r="C893" s="80"/>
      <c r="D893" s="80"/>
      <c r="E893" s="80"/>
      <c r="F893" s="80"/>
      <c r="G893" s="80"/>
      <c r="H893" s="80"/>
      <c r="I893" s="80"/>
      <c r="J893" s="80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</row>
    <row r="894" spans="1:26" ht="21" customHeight="1">
      <c r="A894" s="80"/>
      <c r="B894" s="80"/>
      <c r="C894" s="80"/>
      <c r="D894" s="80"/>
      <c r="E894" s="80"/>
      <c r="F894" s="80"/>
      <c r="G894" s="80"/>
      <c r="H894" s="80"/>
      <c r="I894" s="80"/>
      <c r="J894" s="80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</row>
    <row r="895" spans="1:26" ht="21" customHeight="1">
      <c r="A895" s="80"/>
      <c r="B895" s="80"/>
      <c r="C895" s="80"/>
      <c r="D895" s="80"/>
      <c r="E895" s="80"/>
      <c r="F895" s="80"/>
      <c r="G895" s="80"/>
      <c r="H895" s="80"/>
      <c r="I895" s="80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</row>
    <row r="896" spans="1:26" ht="21" customHeight="1">
      <c r="A896" s="80"/>
      <c r="B896" s="80"/>
      <c r="C896" s="80"/>
      <c r="D896" s="80"/>
      <c r="E896" s="80"/>
      <c r="F896" s="80"/>
      <c r="G896" s="80"/>
      <c r="H896" s="80"/>
      <c r="I896" s="80"/>
      <c r="J896" s="80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</row>
    <row r="897" spans="1:26" ht="21" customHeight="1">
      <c r="A897" s="80"/>
      <c r="B897" s="80"/>
      <c r="C897" s="80"/>
      <c r="D897" s="80"/>
      <c r="E897" s="80"/>
      <c r="F897" s="80"/>
      <c r="G897" s="80"/>
      <c r="H897" s="80"/>
      <c r="I897" s="80"/>
      <c r="J897" s="80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</row>
    <row r="898" spans="1:26" ht="21" customHeight="1">
      <c r="A898" s="80"/>
      <c r="B898" s="80"/>
      <c r="C898" s="80"/>
      <c r="D898" s="80"/>
      <c r="E898" s="80"/>
      <c r="F898" s="80"/>
      <c r="G898" s="80"/>
      <c r="H898" s="80"/>
      <c r="I898" s="80"/>
      <c r="J898" s="80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</row>
    <row r="899" spans="1:26" ht="21" customHeight="1">
      <c r="A899" s="80"/>
      <c r="B899" s="80"/>
      <c r="C899" s="80"/>
      <c r="D899" s="80"/>
      <c r="E899" s="80"/>
      <c r="F899" s="80"/>
      <c r="G899" s="80"/>
      <c r="H899" s="80"/>
      <c r="I899" s="80"/>
      <c r="J899" s="80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</row>
    <row r="900" spans="1:26" ht="21" customHeight="1">
      <c r="A900" s="80"/>
      <c r="B900" s="80"/>
      <c r="C900" s="80"/>
      <c r="D900" s="80"/>
      <c r="E900" s="80"/>
      <c r="F900" s="80"/>
      <c r="G900" s="80"/>
      <c r="H900" s="80"/>
      <c r="I900" s="80"/>
      <c r="J900" s="80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</row>
    <row r="901" spans="1:26" ht="21" customHeight="1">
      <c r="A901" s="80"/>
      <c r="B901" s="80"/>
      <c r="C901" s="80"/>
      <c r="D901" s="80"/>
      <c r="E901" s="80"/>
      <c r="F901" s="80"/>
      <c r="G901" s="80"/>
      <c r="H901" s="80"/>
      <c r="I901" s="80"/>
      <c r="J901" s="80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</row>
    <row r="902" spans="1:26" ht="21" customHeight="1">
      <c r="A902" s="80"/>
      <c r="B902" s="80"/>
      <c r="C902" s="80"/>
      <c r="D902" s="80"/>
      <c r="E902" s="80"/>
      <c r="F902" s="80"/>
      <c r="G902" s="80"/>
      <c r="H902" s="80"/>
      <c r="I902" s="80"/>
      <c r="J902" s="80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</row>
    <row r="903" spans="1:26" ht="21" customHeight="1">
      <c r="A903" s="80"/>
      <c r="B903" s="80"/>
      <c r="C903" s="80"/>
      <c r="D903" s="80"/>
      <c r="E903" s="80"/>
      <c r="F903" s="80"/>
      <c r="G903" s="80"/>
      <c r="H903" s="80"/>
      <c r="I903" s="80"/>
      <c r="J903" s="80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</row>
    <row r="904" spans="1:26" ht="21" customHeight="1">
      <c r="A904" s="80"/>
      <c r="B904" s="80"/>
      <c r="C904" s="80"/>
      <c r="D904" s="80"/>
      <c r="E904" s="80"/>
      <c r="F904" s="80"/>
      <c r="G904" s="80"/>
      <c r="H904" s="80"/>
      <c r="I904" s="80"/>
      <c r="J904" s="80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</row>
    <row r="905" spans="1:26" ht="21" customHeight="1">
      <c r="A905" s="80"/>
      <c r="B905" s="80"/>
      <c r="C905" s="80"/>
      <c r="D905" s="80"/>
      <c r="E905" s="80"/>
      <c r="F905" s="80"/>
      <c r="G905" s="80"/>
      <c r="H905" s="80"/>
      <c r="I905" s="80"/>
      <c r="J905" s="80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</row>
    <row r="906" spans="1:26" ht="21" customHeight="1">
      <c r="A906" s="80"/>
      <c r="B906" s="80"/>
      <c r="C906" s="80"/>
      <c r="D906" s="80"/>
      <c r="E906" s="80"/>
      <c r="F906" s="80"/>
      <c r="G906" s="80"/>
      <c r="H906" s="80"/>
      <c r="I906" s="80"/>
      <c r="J906" s="80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</row>
    <row r="907" spans="1:26" ht="21" customHeight="1">
      <c r="A907" s="80"/>
      <c r="B907" s="80"/>
      <c r="C907" s="80"/>
      <c r="D907" s="80"/>
      <c r="E907" s="80"/>
      <c r="F907" s="80"/>
      <c r="G907" s="80"/>
      <c r="H907" s="80"/>
      <c r="I907" s="80"/>
      <c r="J907" s="80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</row>
    <row r="908" spans="1:26" ht="21" customHeight="1">
      <c r="A908" s="80"/>
      <c r="B908" s="80"/>
      <c r="C908" s="80"/>
      <c r="D908" s="80"/>
      <c r="E908" s="80"/>
      <c r="F908" s="80"/>
      <c r="G908" s="80"/>
      <c r="H908" s="80"/>
      <c r="I908" s="80"/>
      <c r="J908" s="80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</row>
    <row r="909" spans="1:26" ht="21" customHeight="1">
      <c r="A909" s="80"/>
      <c r="B909" s="80"/>
      <c r="C909" s="80"/>
      <c r="D909" s="80"/>
      <c r="E909" s="80"/>
      <c r="F909" s="80"/>
      <c r="G909" s="80"/>
      <c r="H909" s="80"/>
      <c r="I909" s="80"/>
      <c r="J909" s="80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</row>
    <row r="910" spans="1:26" ht="21" customHeight="1">
      <c r="A910" s="80"/>
      <c r="B910" s="80"/>
      <c r="C910" s="80"/>
      <c r="D910" s="80"/>
      <c r="E910" s="80"/>
      <c r="F910" s="80"/>
      <c r="G910" s="80"/>
      <c r="H910" s="80"/>
      <c r="I910" s="80"/>
      <c r="J910" s="80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</row>
    <row r="911" spans="1:26" ht="21" customHeight="1">
      <c r="A911" s="80"/>
      <c r="B911" s="80"/>
      <c r="C911" s="80"/>
      <c r="D911" s="80"/>
      <c r="E911" s="80"/>
      <c r="F911" s="80"/>
      <c r="G911" s="80"/>
      <c r="H911" s="80"/>
      <c r="I911" s="80"/>
      <c r="J911" s="80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</row>
    <row r="912" spans="1:26" ht="21" customHeight="1">
      <c r="A912" s="80"/>
      <c r="B912" s="80"/>
      <c r="C912" s="80"/>
      <c r="D912" s="80"/>
      <c r="E912" s="80"/>
      <c r="F912" s="80"/>
      <c r="G912" s="80"/>
      <c r="H912" s="80"/>
      <c r="I912" s="80"/>
      <c r="J912" s="80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</row>
    <row r="913" spans="1:26" ht="21" customHeight="1">
      <c r="A913" s="80"/>
      <c r="B913" s="80"/>
      <c r="C913" s="80"/>
      <c r="D913" s="80"/>
      <c r="E913" s="80"/>
      <c r="F913" s="80"/>
      <c r="G913" s="80"/>
      <c r="H913" s="80"/>
      <c r="I913" s="80"/>
      <c r="J913" s="80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</row>
    <row r="914" spans="1:26" ht="21" customHeight="1">
      <c r="A914" s="80"/>
      <c r="B914" s="80"/>
      <c r="C914" s="80"/>
      <c r="D914" s="80"/>
      <c r="E914" s="80"/>
      <c r="F914" s="80"/>
      <c r="G914" s="80"/>
      <c r="H914" s="80"/>
      <c r="I914" s="80"/>
      <c r="J914" s="80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</row>
    <row r="915" spans="1:26" ht="21" customHeight="1">
      <c r="A915" s="80"/>
      <c r="B915" s="80"/>
      <c r="C915" s="80"/>
      <c r="D915" s="80"/>
      <c r="E915" s="80"/>
      <c r="F915" s="80"/>
      <c r="G915" s="80"/>
      <c r="H915" s="80"/>
      <c r="I915" s="80"/>
      <c r="J915" s="80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</row>
    <row r="916" spans="1:26" ht="21" customHeight="1">
      <c r="A916" s="80"/>
      <c r="B916" s="80"/>
      <c r="C916" s="80"/>
      <c r="D916" s="80"/>
      <c r="E916" s="80"/>
      <c r="F916" s="80"/>
      <c r="G916" s="80"/>
      <c r="H916" s="80"/>
      <c r="I916" s="80"/>
      <c r="J916" s="80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</row>
    <row r="917" spans="1:26" ht="21" customHeight="1">
      <c r="A917" s="80"/>
      <c r="B917" s="80"/>
      <c r="C917" s="80"/>
      <c r="D917" s="80"/>
      <c r="E917" s="80"/>
      <c r="F917" s="80"/>
      <c r="G917" s="80"/>
      <c r="H917" s="80"/>
      <c r="I917" s="80"/>
      <c r="J917" s="80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</row>
    <row r="918" spans="1:26" ht="21" customHeight="1">
      <c r="A918" s="80"/>
      <c r="B918" s="80"/>
      <c r="C918" s="80"/>
      <c r="D918" s="80"/>
      <c r="E918" s="80"/>
      <c r="F918" s="80"/>
      <c r="G918" s="80"/>
      <c r="H918" s="80"/>
      <c r="I918" s="80"/>
      <c r="J918" s="80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</row>
    <row r="919" spans="1:26" ht="21" customHeight="1">
      <c r="A919" s="80"/>
      <c r="B919" s="80"/>
      <c r="C919" s="80"/>
      <c r="D919" s="80"/>
      <c r="E919" s="80"/>
      <c r="F919" s="80"/>
      <c r="G919" s="80"/>
      <c r="H919" s="80"/>
      <c r="I919" s="80"/>
      <c r="J919" s="80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</row>
    <row r="920" spans="1:26" ht="21" customHeight="1">
      <c r="A920" s="80"/>
      <c r="B920" s="80"/>
      <c r="C920" s="80"/>
      <c r="D920" s="80"/>
      <c r="E920" s="80"/>
      <c r="F920" s="80"/>
      <c r="G920" s="80"/>
      <c r="H920" s="80"/>
      <c r="I920" s="80"/>
      <c r="J920" s="80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</row>
    <row r="921" spans="1:26" ht="21" customHeight="1">
      <c r="A921" s="80"/>
      <c r="B921" s="80"/>
      <c r="C921" s="80"/>
      <c r="D921" s="80"/>
      <c r="E921" s="80"/>
      <c r="F921" s="80"/>
      <c r="G921" s="80"/>
      <c r="H921" s="80"/>
      <c r="I921" s="80"/>
      <c r="J921" s="80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</row>
    <row r="922" spans="1:26" ht="21" customHeight="1">
      <c r="A922" s="80"/>
      <c r="B922" s="80"/>
      <c r="C922" s="80"/>
      <c r="D922" s="80"/>
      <c r="E922" s="80"/>
      <c r="F922" s="80"/>
      <c r="G922" s="80"/>
      <c r="H922" s="80"/>
      <c r="I922" s="80"/>
      <c r="J922" s="80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</row>
    <row r="923" spans="1:26" ht="21" customHeight="1">
      <c r="A923" s="80"/>
      <c r="B923" s="80"/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</row>
    <row r="924" spans="1:26" ht="21" customHeight="1">
      <c r="A924" s="80"/>
      <c r="B924" s="80"/>
      <c r="C924" s="80"/>
      <c r="D924" s="80"/>
      <c r="E924" s="80"/>
      <c r="F924" s="80"/>
      <c r="G924" s="80"/>
      <c r="H924" s="80"/>
      <c r="I924" s="80"/>
      <c r="J924" s="80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</row>
    <row r="925" spans="1:26" ht="21" customHeight="1">
      <c r="A925" s="80"/>
      <c r="B925" s="80"/>
      <c r="C925" s="80"/>
      <c r="D925" s="80"/>
      <c r="E925" s="80"/>
      <c r="F925" s="80"/>
      <c r="G925" s="80"/>
      <c r="H925" s="80"/>
      <c r="I925" s="80"/>
      <c r="J925" s="80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</row>
    <row r="926" spans="1:26" ht="21" customHeight="1">
      <c r="A926" s="80"/>
      <c r="B926" s="80"/>
      <c r="C926" s="80"/>
      <c r="D926" s="80"/>
      <c r="E926" s="80"/>
      <c r="F926" s="80"/>
      <c r="G926" s="80"/>
      <c r="H926" s="80"/>
      <c r="I926" s="80"/>
      <c r="J926" s="80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</row>
    <row r="927" spans="1:26" ht="21" customHeight="1">
      <c r="A927" s="80"/>
      <c r="B927" s="80"/>
      <c r="C927" s="80"/>
      <c r="D927" s="80"/>
      <c r="E927" s="80"/>
      <c r="F927" s="80"/>
      <c r="G927" s="80"/>
      <c r="H927" s="80"/>
      <c r="I927" s="80"/>
      <c r="J927" s="80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</row>
    <row r="928" spans="1:26" ht="21" customHeight="1">
      <c r="A928" s="80"/>
      <c r="B928" s="80"/>
      <c r="C928" s="80"/>
      <c r="D928" s="80"/>
      <c r="E928" s="80"/>
      <c r="F928" s="80"/>
      <c r="G928" s="80"/>
      <c r="H928" s="80"/>
      <c r="I928" s="80"/>
      <c r="J928" s="80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</row>
    <row r="929" spans="1:26" ht="21" customHeight="1">
      <c r="A929" s="80"/>
      <c r="B929" s="80"/>
      <c r="C929" s="80"/>
      <c r="D929" s="80"/>
      <c r="E929" s="80"/>
      <c r="F929" s="80"/>
      <c r="G929" s="80"/>
      <c r="H929" s="80"/>
      <c r="I929" s="80"/>
      <c r="J929" s="80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</row>
    <row r="930" spans="1:26" ht="21" customHeight="1">
      <c r="A930" s="80"/>
      <c r="B930" s="80"/>
      <c r="C930" s="80"/>
      <c r="D930" s="80"/>
      <c r="E930" s="80"/>
      <c r="F930" s="80"/>
      <c r="G930" s="80"/>
      <c r="H930" s="80"/>
      <c r="I930" s="80"/>
      <c r="J930" s="80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</row>
    <row r="931" spans="1:26" ht="21" customHeight="1">
      <c r="A931" s="80"/>
      <c r="B931" s="80"/>
      <c r="C931" s="80"/>
      <c r="D931" s="80"/>
      <c r="E931" s="80"/>
      <c r="F931" s="80"/>
      <c r="G931" s="80"/>
      <c r="H931" s="80"/>
      <c r="I931" s="80"/>
      <c r="J931" s="80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</row>
    <row r="932" spans="1:26" ht="21" customHeight="1">
      <c r="A932" s="80"/>
      <c r="B932" s="80"/>
      <c r="C932" s="80"/>
      <c r="D932" s="80"/>
      <c r="E932" s="80"/>
      <c r="F932" s="80"/>
      <c r="G932" s="80"/>
      <c r="H932" s="80"/>
      <c r="I932" s="80"/>
      <c r="J932" s="80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</row>
    <row r="933" spans="1:26" ht="21" customHeight="1">
      <c r="A933" s="80"/>
      <c r="B933" s="80"/>
      <c r="C933" s="80"/>
      <c r="D933" s="80"/>
      <c r="E933" s="80"/>
      <c r="F933" s="80"/>
      <c r="G933" s="80"/>
      <c r="H933" s="80"/>
      <c r="I933" s="80"/>
      <c r="J933" s="80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</row>
    <row r="934" spans="1:26" ht="21" customHeight="1">
      <c r="A934" s="80"/>
      <c r="B934" s="80"/>
      <c r="C934" s="80"/>
      <c r="D934" s="80"/>
      <c r="E934" s="80"/>
      <c r="F934" s="80"/>
      <c r="G934" s="80"/>
      <c r="H934" s="80"/>
      <c r="I934" s="80"/>
      <c r="J934" s="80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</row>
    <row r="935" spans="1:26" ht="21" customHeight="1">
      <c r="A935" s="80"/>
      <c r="B935" s="80"/>
      <c r="C935" s="80"/>
      <c r="D935" s="80"/>
      <c r="E935" s="80"/>
      <c r="F935" s="80"/>
      <c r="G935" s="80"/>
      <c r="H935" s="80"/>
      <c r="I935" s="80"/>
      <c r="J935" s="80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</row>
    <row r="936" spans="1:26" ht="21" customHeight="1">
      <c r="A936" s="80"/>
      <c r="B936" s="80"/>
      <c r="C936" s="80"/>
      <c r="D936" s="80"/>
      <c r="E936" s="80"/>
      <c r="F936" s="80"/>
      <c r="G936" s="80"/>
      <c r="H936" s="80"/>
      <c r="I936" s="80"/>
      <c r="J936" s="80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</row>
    <row r="937" spans="1:26" ht="21" customHeight="1">
      <c r="A937" s="80"/>
      <c r="B937" s="80"/>
      <c r="C937" s="80"/>
      <c r="D937" s="80"/>
      <c r="E937" s="80"/>
      <c r="F937" s="80"/>
      <c r="G937" s="80"/>
      <c r="H937" s="80"/>
      <c r="I937" s="80"/>
      <c r="J937" s="80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</row>
    <row r="938" spans="1:26" ht="21" customHeight="1">
      <c r="A938" s="80"/>
      <c r="B938" s="80"/>
      <c r="C938" s="80"/>
      <c r="D938" s="80"/>
      <c r="E938" s="80"/>
      <c r="F938" s="80"/>
      <c r="G938" s="80"/>
      <c r="H938" s="80"/>
      <c r="I938" s="80"/>
      <c r="J938" s="80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</row>
    <row r="939" spans="1:26" ht="21" customHeight="1">
      <c r="A939" s="80"/>
      <c r="B939" s="80"/>
      <c r="C939" s="80"/>
      <c r="D939" s="80"/>
      <c r="E939" s="80"/>
      <c r="F939" s="80"/>
      <c r="G939" s="80"/>
      <c r="H939" s="80"/>
      <c r="I939" s="80"/>
      <c r="J939" s="80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</row>
    <row r="940" spans="1:26" ht="21" customHeight="1">
      <c r="A940" s="80"/>
      <c r="B940" s="80"/>
      <c r="C940" s="80"/>
      <c r="D940" s="80"/>
      <c r="E940" s="80"/>
      <c r="F940" s="80"/>
      <c r="G940" s="80"/>
      <c r="H940" s="80"/>
      <c r="I940" s="80"/>
      <c r="J940" s="80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</row>
    <row r="941" spans="1:26" ht="21" customHeight="1">
      <c r="A941" s="80"/>
      <c r="B941" s="80"/>
      <c r="C941" s="80"/>
      <c r="D941" s="80"/>
      <c r="E941" s="80"/>
      <c r="F941" s="80"/>
      <c r="G941" s="80"/>
      <c r="H941" s="80"/>
      <c r="I941" s="80"/>
      <c r="J941" s="80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</row>
    <row r="942" spans="1:26" ht="21" customHeight="1">
      <c r="A942" s="80"/>
      <c r="B942" s="80"/>
      <c r="C942" s="80"/>
      <c r="D942" s="80"/>
      <c r="E942" s="80"/>
      <c r="F942" s="80"/>
      <c r="G942" s="80"/>
      <c r="H942" s="80"/>
      <c r="I942" s="80"/>
      <c r="J942" s="80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</row>
    <row r="943" spans="1:26" ht="21" customHeight="1">
      <c r="A943" s="80"/>
      <c r="B943" s="80"/>
      <c r="C943" s="80"/>
      <c r="D943" s="80"/>
      <c r="E943" s="80"/>
      <c r="F943" s="80"/>
      <c r="G943" s="80"/>
      <c r="H943" s="80"/>
      <c r="I943" s="80"/>
      <c r="J943" s="80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</row>
    <row r="944" spans="1:26" ht="21" customHeight="1">
      <c r="A944" s="80"/>
      <c r="B944" s="80"/>
      <c r="C944" s="80"/>
      <c r="D944" s="80"/>
      <c r="E944" s="80"/>
      <c r="F944" s="80"/>
      <c r="G944" s="80"/>
      <c r="H944" s="80"/>
      <c r="I944" s="80"/>
      <c r="J944" s="80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</row>
    <row r="945" spans="1:26" ht="21" customHeight="1">
      <c r="A945" s="80"/>
      <c r="B945" s="80"/>
      <c r="C945" s="80"/>
      <c r="D945" s="80"/>
      <c r="E945" s="80"/>
      <c r="F945" s="80"/>
      <c r="G945" s="80"/>
      <c r="H945" s="80"/>
      <c r="I945" s="80"/>
      <c r="J945" s="80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</row>
    <row r="946" spans="1:26" ht="21" customHeight="1">
      <c r="A946" s="80"/>
      <c r="B946" s="80"/>
      <c r="C946" s="80"/>
      <c r="D946" s="80"/>
      <c r="E946" s="80"/>
      <c r="F946" s="80"/>
      <c r="G946" s="80"/>
      <c r="H946" s="80"/>
      <c r="I946" s="80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</row>
    <row r="947" spans="1:26" ht="21" customHeight="1">
      <c r="A947" s="80"/>
      <c r="B947" s="80"/>
      <c r="C947" s="80"/>
      <c r="D947" s="80"/>
      <c r="E947" s="80"/>
      <c r="F947" s="80"/>
      <c r="G947" s="80"/>
      <c r="H947" s="80"/>
      <c r="I947" s="80"/>
      <c r="J947" s="80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</row>
    <row r="948" spans="1:26" ht="21" customHeight="1">
      <c r="A948" s="80"/>
      <c r="B948" s="80"/>
      <c r="C948" s="80"/>
      <c r="D948" s="80"/>
      <c r="E948" s="80"/>
      <c r="F948" s="80"/>
      <c r="G948" s="80"/>
      <c r="H948" s="80"/>
      <c r="I948" s="80"/>
      <c r="J948" s="80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</row>
    <row r="949" spans="1:26" ht="21" customHeight="1">
      <c r="A949" s="80"/>
      <c r="B949" s="80"/>
      <c r="C949" s="80"/>
      <c r="D949" s="80"/>
      <c r="E949" s="80"/>
      <c r="F949" s="80"/>
      <c r="G949" s="80"/>
      <c r="H949" s="80"/>
      <c r="I949" s="80"/>
      <c r="J949" s="80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</row>
    <row r="950" spans="1:26" ht="21" customHeight="1">
      <c r="A950" s="80"/>
      <c r="B950" s="80"/>
      <c r="C950" s="80"/>
      <c r="D950" s="80"/>
      <c r="E950" s="80"/>
      <c r="F950" s="80"/>
      <c r="G950" s="80"/>
      <c r="H950" s="80"/>
      <c r="I950" s="80"/>
      <c r="J950" s="80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</row>
    <row r="951" spans="1:26" ht="21" customHeight="1">
      <c r="A951" s="80"/>
      <c r="B951" s="80"/>
      <c r="C951" s="80"/>
      <c r="D951" s="80"/>
      <c r="E951" s="80"/>
      <c r="F951" s="80"/>
      <c r="G951" s="80"/>
      <c r="H951" s="80"/>
      <c r="I951" s="80"/>
      <c r="J951" s="80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</row>
    <row r="952" spans="1:26" ht="21" customHeight="1">
      <c r="A952" s="80"/>
      <c r="B952" s="80"/>
      <c r="C952" s="80"/>
      <c r="D952" s="80"/>
      <c r="E952" s="80"/>
      <c r="F952" s="80"/>
      <c r="G952" s="80"/>
      <c r="H952" s="80"/>
      <c r="I952" s="80"/>
      <c r="J952" s="80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</row>
    <row r="953" spans="1:26" ht="21" customHeight="1">
      <c r="A953" s="80"/>
      <c r="B953" s="80"/>
      <c r="C953" s="80"/>
      <c r="D953" s="80"/>
      <c r="E953" s="80"/>
      <c r="F953" s="80"/>
      <c r="G953" s="80"/>
      <c r="H953" s="80"/>
      <c r="I953" s="80"/>
      <c r="J953" s="80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</row>
    <row r="954" spans="1:26" ht="21" customHeight="1">
      <c r="A954" s="80"/>
      <c r="B954" s="80"/>
      <c r="C954" s="80"/>
      <c r="D954" s="80"/>
      <c r="E954" s="80"/>
      <c r="F954" s="80"/>
      <c r="G954" s="80"/>
      <c r="H954" s="80"/>
      <c r="I954" s="80"/>
      <c r="J954" s="80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</row>
    <row r="955" spans="1:26" ht="21" customHeight="1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</row>
    <row r="956" spans="1:26" ht="21" customHeight="1">
      <c r="A956" s="80"/>
      <c r="B956" s="80"/>
      <c r="C956" s="80"/>
      <c r="D956" s="80"/>
      <c r="E956" s="80"/>
      <c r="F956" s="80"/>
      <c r="G956" s="80"/>
      <c r="H956" s="80"/>
      <c r="I956" s="80"/>
      <c r="J956" s="80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</row>
    <row r="957" spans="1:26" ht="21" customHeight="1">
      <c r="A957" s="80"/>
      <c r="B957" s="80"/>
      <c r="C957" s="80"/>
      <c r="D957" s="80"/>
      <c r="E957" s="80"/>
      <c r="F957" s="80"/>
      <c r="G957" s="80"/>
      <c r="H957" s="80"/>
      <c r="I957" s="80"/>
      <c r="J957" s="80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</row>
    <row r="958" spans="1:26" ht="21" customHeight="1">
      <c r="A958" s="80"/>
      <c r="B958" s="80"/>
      <c r="C958" s="80"/>
      <c r="D958" s="80"/>
      <c r="E958" s="80"/>
      <c r="F958" s="80"/>
      <c r="G958" s="80"/>
      <c r="H958" s="80"/>
      <c r="I958" s="80"/>
      <c r="J958" s="80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</row>
    <row r="959" spans="1:26" ht="21" customHeight="1">
      <c r="A959" s="80"/>
      <c r="B959" s="80"/>
      <c r="C959" s="80"/>
      <c r="D959" s="80"/>
      <c r="E959" s="80"/>
      <c r="F959" s="80"/>
      <c r="G959" s="80"/>
      <c r="H959" s="80"/>
      <c r="I959" s="80"/>
      <c r="J959" s="80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</row>
    <row r="960" spans="1:26" ht="21" customHeight="1">
      <c r="A960" s="80"/>
      <c r="B960" s="80"/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</row>
    <row r="961" spans="1:26" ht="21" customHeight="1">
      <c r="A961" s="80"/>
      <c r="B961" s="80"/>
      <c r="C961" s="80"/>
      <c r="D961" s="80"/>
      <c r="E961" s="80"/>
      <c r="F961" s="80"/>
      <c r="G961" s="80"/>
      <c r="H961" s="80"/>
      <c r="I961" s="80"/>
      <c r="J961" s="80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</row>
    <row r="962" spans="1:26" ht="21" customHeight="1">
      <c r="A962" s="80"/>
      <c r="B962" s="80"/>
      <c r="C962" s="80"/>
      <c r="D962" s="80"/>
      <c r="E962" s="80"/>
      <c r="F962" s="80"/>
      <c r="G962" s="80"/>
      <c r="H962" s="80"/>
      <c r="I962" s="80"/>
      <c r="J962" s="80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</row>
    <row r="963" spans="1:26" ht="21" customHeight="1">
      <c r="A963" s="80"/>
      <c r="B963" s="80"/>
      <c r="C963" s="80"/>
      <c r="D963" s="80"/>
      <c r="E963" s="80"/>
      <c r="F963" s="80"/>
      <c r="G963" s="80"/>
      <c r="H963" s="80"/>
      <c r="I963" s="80"/>
      <c r="J963" s="80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</row>
    <row r="964" spans="1:26" ht="21" customHeight="1">
      <c r="A964" s="80"/>
      <c r="B964" s="80"/>
      <c r="C964" s="80"/>
      <c r="D964" s="80"/>
      <c r="E964" s="80"/>
      <c r="F964" s="80"/>
      <c r="G964" s="80"/>
      <c r="H964" s="80"/>
      <c r="I964" s="80"/>
      <c r="J964" s="80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</row>
    <row r="965" spans="1:26" ht="21" customHeight="1">
      <c r="A965" s="80"/>
      <c r="B965" s="80"/>
      <c r="C965" s="80"/>
      <c r="D965" s="80"/>
      <c r="E965" s="80"/>
      <c r="F965" s="80"/>
      <c r="G965" s="80"/>
      <c r="H965" s="80"/>
      <c r="I965" s="80"/>
      <c r="J965" s="80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</row>
    <row r="966" spans="1:26" ht="21" customHeight="1">
      <c r="A966" s="80"/>
      <c r="B966" s="80"/>
      <c r="C966" s="80"/>
      <c r="D966" s="80"/>
      <c r="E966" s="80"/>
      <c r="F966" s="80"/>
      <c r="G966" s="80"/>
      <c r="H966" s="80"/>
      <c r="I966" s="80"/>
      <c r="J966" s="80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</row>
    <row r="967" spans="1:26" ht="21" customHeight="1">
      <c r="A967" s="80"/>
      <c r="B967" s="80"/>
      <c r="C967" s="80"/>
      <c r="D967" s="80"/>
      <c r="E967" s="80"/>
      <c r="F967" s="80"/>
      <c r="G967" s="80"/>
      <c r="H967" s="80"/>
      <c r="I967" s="80"/>
      <c r="J967" s="80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</row>
    <row r="968" spans="1:26" ht="21" customHeight="1">
      <c r="A968" s="80"/>
      <c r="B968" s="80"/>
      <c r="C968" s="80"/>
      <c r="D968" s="80"/>
      <c r="E968" s="80"/>
      <c r="F968" s="80"/>
      <c r="G968" s="80"/>
      <c r="H968" s="80"/>
      <c r="I968" s="80"/>
      <c r="J968" s="80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</row>
    <row r="969" spans="1:26" ht="21" customHeight="1">
      <c r="A969" s="80"/>
      <c r="B969" s="80"/>
      <c r="C969" s="80"/>
      <c r="D969" s="80"/>
      <c r="E969" s="80"/>
      <c r="F969" s="80"/>
      <c r="G969" s="80"/>
      <c r="H969" s="80"/>
      <c r="I969" s="80"/>
      <c r="J969" s="80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</row>
    <row r="970" spans="1:26" ht="21" customHeight="1">
      <c r="A970" s="80"/>
      <c r="B970" s="80"/>
      <c r="C970" s="80"/>
      <c r="D970" s="80"/>
      <c r="E970" s="80"/>
      <c r="F970" s="80"/>
      <c r="G970" s="80"/>
      <c r="H970" s="80"/>
      <c r="I970" s="80"/>
      <c r="J970" s="80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</row>
    <row r="971" spans="1:26" ht="21" customHeight="1">
      <c r="A971" s="80"/>
      <c r="B971" s="80"/>
      <c r="C971" s="80"/>
      <c r="D971" s="80"/>
      <c r="E971" s="80"/>
      <c r="F971" s="80"/>
      <c r="G971" s="80"/>
      <c r="H971" s="80"/>
      <c r="I971" s="80"/>
      <c r="J971" s="80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</row>
    <row r="972" spans="1:26" ht="21" customHeight="1">
      <c r="A972" s="80"/>
      <c r="B972" s="80"/>
      <c r="C972" s="80"/>
      <c r="D972" s="80"/>
      <c r="E972" s="80"/>
      <c r="F972" s="80"/>
      <c r="G972" s="80"/>
      <c r="H972" s="80"/>
      <c r="I972" s="80"/>
      <c r="J972" s="80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</row>
    <row r="973" spans="1:26" ht="21" customHeight="1">
      <c r="A973" s="80"/>
      <c r="B973" s="80"/>
      <c r="C973" s="80"/>
      <c r="D973" s="80"/>
      <c r="E973" s="80"/>
      <c r="F973" s="80"/>
      <c r="G973" s="80"/>
      <c r="H973" s="80"/>
      <c r="I973" s="80"/>
      <c r="J973" s="80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</row>
    <row r="974" spans="1:26" ht="21" customHeight="1">
      <c r="A974" s="80"/>
      <c r="B974" s="80"/>
      <c r="C974" s="80"/>
      <c r="D974" s="80"/>
      <c r="E974" s="80"/>
      <c r="F974" s="80"/>
      <c r="G974" s="80"/>
      <c r="H974" s="80"/>
      <c r="I974" s="80"/>
      <c r="J974" s="80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</row>
    <row r="975" spans="1:26" ht="21" customHeight="1">
      <c r="A975" s="80"/>
      <c r="B975" s="80"/>
      <c r="C975" s="80"/>
      <c r="D975" s="80"/>
      <c r="E975" s="80"/>
      <c r="F975" s="80"/>
      <c r="G975" s="80"/>
      <c r="H975" s="80"/>
      <c r="I975" s="80"/>
      <c r="J975" s="80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</row>
    <row r="976" spans="1:26" ht="21" customHeight="1">
      <c r="A976" s="80"/>
      <c r="B976" s="80"/>
      <c r="C976" s="80"/>
      <c r="D976" s="80"/>
      <c r="E976" s="80"/>
      <c r="F976" s="80"/>
      <c r="G976" s="80"/>
      <c r="H976" s="80"/>
      <c r="I976" s="80"/>
      <c r="J976" s="80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</row>
    <row r="977" spans="1:26" ht="21" customHeight="1">
      <c r="A977" s="80"/>
      <c r="B977" s="80"/>
      <c r="C977" s="80"/>
      <c r="D977" s="80"/>
      <c r="E977" s="80"/>
      <c r="F977" s="80"/>
      <c r="G977" s="80"/>
      <c r="H977" s="80"/>
      <c r="I977" s="80"/>
      <c r="J977" s="80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</row>
    <row r="978" spans="1:26" ht="21" customHeight="1">
      <c r="A978" s="80"/>
      <c r="B978" s="80"/>
      <c r="C978" s="80"/>
      <c r="D978" s="80"/>
      <c r="E978" s="80"/>
      <c r="F978" s="80"/>
      <c r="G978" s="80"/>
      <c r="H978" s="80"/>
      <c r="I978" s="80"/>
      <c r="J978" s="80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</row>
    <row r="979" spans="1:26" ht="21" customHeight="1">
      <c r="A979" s="80"/>
      <c r="B979" s="80"/>
      <c r="C979" s="80"/>
      <c r="D979" s="80"/>
      <c r="E979" s="80"/>
      <c r="F979" s="80"/>
      <c r="G979" s="80"/>
      <c r="H979" s="80"/>
      <c r="I979" s="80"/>
      <c r="J979" s="80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</row>
    <row r="980" spans="1:26" ht="21" customHeight="1">
      <c r="A980" s="80"/>
      <c r="B980" s="80"/>
      <c r="C980" s="80"/>
      <c r="D980" s="80"/>
      <c r="E980" s="80"/>
      <c r="F980" s="80"/>
      <c r="G980" s="80"/>
      <c r="H980" s="80"/>
      <c r="I980" s="80"/>
      <c r="J980" s="80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</row>
    <row r="981" spans="1:26" ht="21" customHeight="1">
      <c r="A981" s="80"/>
      <c r="B981" s="80"/>
      <c r="C981" s="80"/>
      <c r="D981" s="80"/>
      <c r="E981" s="80"/>
      <c r="F981" s="80"/>
      <c r="G981" s="80"/>
      <c r="H981" s="80"/>
      <c r="I981" s="80"/>
      <c r="J981" s="80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</row>
    <row r="982" spans="1:26" ht="21" customHeight="1">
      <c r="A982" s="80"/>
      <c r="B982" s="80"/>
      <c r="C982" s="80"/>
      <c r="D982" s="80"/>
      <c r="E982" s="80"/>
      <c r="F982" s="80"/>
      <c r="G982" s="80"/>
      <c r="H982" s="80"/>
      <c r="I982" s="80"/>
      <c r="J982" s="80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</row>
    <row r="983" spans="1:26" ht="21" customHeight="1">
      <c r="A983" s="80"/>
      <c r="B983" s="80"/>
      <c r="C983" s="80"/>
      <c r="D983" s="80"/>
      <c r="E983" s="80"/>
      <c r="F983" s="80"/>
      <c r="G983" s="80"/>
      <c r="H983" s="80"/>
      <c r="I983" s="80"/>
      <c r="J983" s="80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</row>
    <row r="984" spans="1:26" ht="21" customHeight="1">
      <c r="A984" s="80"/>
      <c r="B984" s="80"/>
      <c r="C984" s="80"/>
      <c r="D984" s="80"/>
      <c r="E984" s="80"/>
      <c r="F984" s="80"/>
      <c r="G984" s="80"/>
      <c r="H984" s="80"/>
      <c r="I984" s="80"/>
      <c r="J984" s="80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</row>
    <row r="985" spans="1:26" ht="21" customHeight="1">
      <c r="A985" s="80"/>
      <c r="B985" s="80"/>
      <c r="C985" s="80"/>
      <c r="D985" s="80"/>
      <c r="E985" s="80"/>
      <c r="F985" s="80"/>
      <c r="G985" s="80"/>
      <c r="H985" s="80"/>
      <c r="I985" s="80"/>
      <c r="J985" s="80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</row>
    <row r="986" spans="1:26" ht="21" customHeight="1">
      <c r="A986" s="80"/>
      <c r="B986" s="80"/>
      <c r="C986" s="80"/>
      <c r="D986" s="80"/>
      <c r="E986" s="80"/>
      <c r="F986" s="80"/>
      <c r="G986" s="80"/>
      <c r="H986" s="80"/>
      <c r="I986" s="80"/>
      <c r="J986" s="80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</row>
    <row r="987" spans="1:26" ht="21" customHeight="1">
      <c r="A987" s="80"/>
      <c r="B987" s="80"/>
      <c r="C987" s="80"/>
      <c r="D987" s="80"/>
      <c r="E987" s="80"/>
      <c r="F987" s="80"/>
      <c r="G987" s="80"/>
      <c r="H987" s="80"/>
      <c r="I987" s="80"/>
      <c r="J987" s="80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</row>
    <row r="988" spans="1:26" ht="21" customHeight="1">
      <c r="A988" s="80"/>
      <c r="B988" s="80"/>
      <c r="C988" s="80"/>
      <c r="D988" s="80"/>
      <c r="E988" s="80"/>
      <c r="F988" s="80"/>
      <c r="G988" s="80"/>
      <c r="H988" s="80"/>
      <c r="I988" s="80"/>
      <c r="J988" s="80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</row>
    <row r="989" spans="1:26" ht="21" customHeight="1">
      <c r="A989" s="80"/>
      <c r="B989" s="80"/>
      <c r="C989" s="80"/>
      <c r="D989" s="80"/>
      <c r="E989" s="80"/>
      <c r="F989" s="80"/>
      <c r="G989" s="80"/>
      <c r="H989" s="80"/>
      <c r="I989" s="80"/>
      <c r="J989" s="80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</row>
    <row r="990" spans="1:26" ht="21" customHeight="1">
      <c r="A990" s="80"/>
      <c r="B990" s="80"/>
      <c r="C990" s="80"/>
      <c r="D990" s="80"/>
      <c r="E990" s="80"/>
      <c r="F990" s="80"/>
      <c r="G990" s="80"/>
      <c r="H990" s="80"/>
      <c r="I990" s="80"/>
      <c r="J990" s="80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</row>
    <row r="991" spans="1:26" ht="21" customHeight="1">
      <c r="A991" s="80"/>
      <c r="B991" s="80"/>
      <c r="C991" s="80"/>
      <c r="D991" s="80"/>
      <c r="E991" s="80"/>
      <c r="F991" s="80"/>
      <c r="G991" s="80"/>
      <c r="H991" s="80"/>
      <c r="I991" s="80"/>
      <c r="J991" s="80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</row>
    <row r="992" spans="1:26" ht="21" customHeight="1">
      <c r="A992" s="80"/>
      <c r="B992" s="80"/>
      <c r="C992" s="80"/>
      <c r="D992" s="80"/>
      <c r="E992" s="80"/>
      <c r="F992" s="80"/>
      <c r="G992" s="80"/>
      <c r="H992" s="80"/>
      <c r="I992" s="80"/>
      <c r="J992" s="80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</row>
    <row r="993" spans="1:26" ht="21" customHeight="1">
      <c r="A993" s="80"/>
      <c r="B993" s="80"/>
      <c r="C993" s="80"/>
      <c r="D993" s="80"/>
      <c r="E993" s="80"/>
      <c r="F993" s="80"/>
      <c r="G993" s="80"/>
      <c r="H993" s="80"/>
      <c r="I993" s="80"/>
      <c r="J993" s="80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</row>
    <row r="994" spans="1:26" ht="21" customHeight="1">
      <c r="A994" s="80"/>
      <c r="B994" s="80"/>
      <c r="C994" s="80"/>
      <c r="D994" s="80"/>
      <c r="E994" s="80"/>
      <c r="F994" s="80"/>
      <c r="G994" s="80"/>
      <c r="H994" s="80"/>
      <c r="I994" s="80"/>
      <c r="J994" s="80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</row>
    <row r="995" spans="1:26" ht="21" customHeight="1">
      <c r="A995" s="80"/>
      <c r="B995" s="80"/>
      <c r="C995" s="80"/>
      <c r="D995" s="80"/>
      <c r="E995" s="80"/>
      <c r="F995" s="80"/>
      <c r="G995" s="80"/>
      <c r="H995" s="80"/>
      <c r="I995" s="80"/>
      <c r="J995" s="80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</row>
    <row r="996" spans="1:26" ht="21" customHeight="1">
      <c r="A996" s="80"/>
      <c r="B996" s="80"/>
      <c r="C996" s="80"/>
      <c r="D996" s="80"/>
      <c r="E996" s="80"/>
      <c r="F996" s="80"/>
      <c r="G996" s="80"/>
      <c r="H996" s="80"/>
      <c r="I996" s="80"/>
      <c r="J996" s="80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ignoredErrors>
    <ignoredError sqref="C10:E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4</vt:i4>
      </vt:variant>
    </vt:vector>
  </HeadingPairs>
  <TitlesOfParts>
    <vt:vector size="13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list</vt:lpstr>
      <vt:lpstr>สมรรถนะ</vt:lpstr>
      <vt:lpstr>แบบประเมินold</vt:lpstr>
      <vt:lpstr>เกณฑ์_Rubric</vt:lpstr>
      <vt:lpstr>แบบประเมิน</vt:lpstr>
      <vt:lpstr>edu_years</vt:lpstr>
      <vt:lpstr>grade</vt:lpstr>
      <vt:lpstr>grade1</vt:lpstr>
      <vt:lpstr>ระดับชั้น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s14x</cp:lastModifiedBy>
  <cp:lastPrinted>2025-03-07T05:11:54Z</cp:lastPrinted>
  <dcterms:created xsi:type="dcterms:W3CDTF">2012-04-02T23:03:56Z</dcterms:created>
  <dcterms:modified xsi:type="dcterms:W3CDTF">2025-03-08T10:19:33Z</dcterms:modified>
</cp:coreProperties>
</file>