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งานวัดผล\ประเมินสมรรถนะผู้เรียน\ปีการศึกษา 2564\ม.2\"/>
    </mc:Choice>
  </mc:AlternateContent>
  <bookViews>
    <workbookView xWindow="0" yWindow="0" windowWidth="28800" windowHeight="12480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</definedNames>
  <calcPr calcId="152511"/>
</workbook>
</file>

<file path=xl/calcChain.xml><?xml version="1.0" encoding="utf-8"?>
<calcChain xmlns="http://schemas.openxmlformats.org/spreadsheetml/2006/main">
  <c r="E16" i="1" l="1"/>
  <c r="E17" i="1"/>
  <c r="E18" i="1"/>
  <c r="E19" i="1"/>
  <c r="E15" i="1"/>
  <c r="F52" i="9"/>
  <c r="K34" i="9"/>
  <c r="K35" i="9"/>
  <c r="K36" i="9"/>
  <c r="K37" i="9"/>
  <c r="K38" i="9"/>
  <c r="K39" i="9"/>
  <c r="J34" i="9"/>
  <c r="J35" i="9"/>
  <c r="J36" i="9"/>
  <c r="J37" i="9"/>
  <c r="J38" i="9"/>
  <c r="J39" i="9"/>
  <c r="I34" i="9"/>
  <c r="I35" i="9"/>
  <c r="I36" i="9"/>
  <c r="I37" i="9"/>
  <c r="I38" i="9"/>
  <c r="I39" i="9"/>
  <c r="H34" i="9"/>
  <c r="H35" i="9"/>
  <c r="H36" i="9"/>
  <c r="H37" i="9"/>
  <c r="H38" i="9"/>
  <c r="H39" i="9"/>
  <c r="G34" i="9"/>
  <c r="G35" i="9"/>
  <c r="G36" i="9"/>
  <c r="G37" i="9"/>
  <c r="G38" i="9"/>
  <c r="G39" i="9"/>
  <c r="F34" i="9"/>
  <c r="F35" i="9"/>
  <c r="F36" i="9"/>
  <c r="F37" i="9"/>
  <c r="F38" i="9"/>
  <c r="F39" i="9"/>
  <c r="E34" i="9"/>
  <c r="E35" i="9"/>
  <c r="E36" i="9"/>
  <c r="E37" i="9"/>
  <c r="E38" i="9"/>
  <c r="E39" i="9"/>
  <c r="BP11" i="3" l="1"/>
  <c r="BP12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6" i="3"/>
  <c r="BP27" i="3"/>
  <c r="BP28" i="3"/>
  <c r="BP29" i="3"/>
  <c r="BP30" i="3"/>
  <c r="BP31" i="3"/>
  <c r="BP32" i="3"/>
  <c r="BP33" i="3"/>
  <c r="BP34" i="3"/>
  <c r="BP35" i="3"/>
  <c r="BP36" i="3"/>
  <c r="BP37" i="3"/>
  <c r="BP38" i="3"/>
  <c r="BP39" i="3"/>
  <c r="BP40" i="3"/>
  <c r="BP41" i="3"/>
  <c r="BP42" i="3"/>
  <c r="BP43" i="3"/>
  <c r="BO11" i="3"/>
  <c r="BO12" i="3"/>
  <c r="BO1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6" i="3"/>
  <c r="BO27" i="3"/>
  <c r="BO28" i="3"/>
  <c r="BO29" i="3"/>
  <c r="BO30" i="3"/>
  <c r="BO31" i="3"/>
  <c r="BO32" i="3"/>
  <c r="BO33" i="3"/>
  <c r="BO34" i="3"/>
  <c r="BO35" i="3"/>
  <c r="BO36" i="3"/>
  <c r="BO37" i="3"/>
  <c r="BO38" i="3"/>
  <c r="BO39" i="3"/>
  <c r="BO40" i="3"/>
  <c r="BO41" i="3"/>
  <c r="BO42" i="3"/>
  <c r="BO43" i="3"/>
  <c r="BN11" i="3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N32" i="3"/>
  <c r="BN33" i="3"/>
  <c r="BN34" i="3"/>
  <c r="BN35" i="3"/>
  <c r="BN36" i="3"/>
  <c r="BN37" i="3"/>
  <c r="BN38" i="3"/>
  <c r="BN39" i="3"/>
  <c r="BN40" i="3"/>
  <c r="BN41" i="3"/>
  <c r="BN42" i="3"/>
  <c r="BN43" i="3"/>
  <c r="BB28" i="3"/>
  <c r="BB29" i="3"/>
  <c r="BB30" i="3"/>
  <c r="BB31" i="3"/>
  <c r="BB32" i="3"/>
  <c r="BB33" i="3"/>
  <c r="BB34" i="3"/>
  <c r="BB35" i="3"/>
  <c r="BB36" i="3"/>
  <c r="BB37" i="3"/>
  <c r="BB38" i="3"/>
  <c r="BB39" i="3"/>
  <c r="BB40" i="3"/>
  <c r="BB41" i="3"/>
  <c r="BB42" i="3"/>
  <c r="BB43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B33" i="3"/>
  <c r="C29" i="9" s="1"/>
  <c r="B34" i="3"/>
  <c r="C30" i="9" s="1"/>
  <c r="B35" i="3"/>
  <c r="C31" i="9" s="1"/>
  <c r="B36" i="3"/>
  <c r="C32" i="9" s="1"/>
  <c r="B37" i="3"/>
  <c r="C33" i="9" s="1"/>
  <c r="B38" i="3"/>
  <c r="C34" i="9" s="1"/>
  <c r="B39" i="3"/>
  <c r="C35" i="9" s="1"/>
  <c r="B40" i="3"/>
  <c r="C36" i="9" s="1"/>
  <c r="B41" i="3"/>
  <c r="C37" i="9" s="1"/>
  <c r="B42" i="3"/>
  <c r="C38" i="9" s="1"/>
  <c r="B43" i="3"/>
  <c r="C39" i="9" s="1"/>
  <c r="C40" i="9"/>
  <c r="C41" i="9"/>
  <c r="C42" i="9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C33" i="3"/>
  <c r="D29" i="9" s="1"/>
  <c r="C34" i="3"/>
  <c r="D30" i="9" s="1"/>
  <c r="C35" i="3"/>
  <c r="D31" i="9" s="1"/>
  <c r="C36" i="3"/>
  <c r="D32" i="9" s="1"/>
  <c r="C37" i="3"/>
  <c r="D33" i="9" s="1"/>
  <c r="C38" i="3"/>
  <c r="D34" i="9" s="1"/>
  <c r="C39" i="3"/>
  <c r="D35" i="9" s="1"/>
  <c r="C40" i="3"/>
  <c r="D36" i="9" s="1"/>
  <c r="C41" i="3"/>
  <c r="D37" i="9" s="1"/>
  <c r="C42" i="3"/>
  <c r="D38" i="9" s="1"/>
  <c r="C43" i="3"/>
  <c r="D39" i="9" s="1"/>
  <c r="D40" i="9"/>
  <c r="D41" i="9"/>
  <c r="D42" i="9"/>
  <c r="D43" i="9"/>
  <c r="D44" i="9"/>
  <c r="D45" i="9"/>
  <c r="M10" i="3" l="1"/>
  <c r="T10" i="3" s="1"/>
  <c r="F6" i="9" s="1"/>
  <c r="J32" i="9"/>
  <c r="K32" i="9" s="1"/>
  <c r="I24" i="9"/>
  <c r="I25" i="9"/>
  <c r="I26" i="9"/>
  <c r="I27" i="9"/>
  <c r="I28" i="9"/>
  <c r="I29" i="9"/>
  <c r="I30" i="9"/>
  <c r="I31" i="9"/>
  <c r="I32" i="9"/>
  <c r="I33" i="9"/>
  <c r="H24" i="9"/>
  <c r="H25" i="9"/>
  <c r="H26" i="9"/>
  <c r="H27" i="9"/>
  <c r="H28" i="9"/>
  <c r="H29" i="9"/>
  <c r="H30" i="9"/>
  <c r="H31" i="9"/>
  <c r="H32" i="9"/>
  <c r="H33" i="9"/>
  <c r="G24" i="9"/>
  <c r="J24" i="9" s="1"/>
  <c r="K24" i="9" s="1"/>
  <c r="G25" i="9"/>
  <c r="J25" i="9" s="1"/>
  <c r="K25" i="9" s="1"/>
  <c r="G26" i="9"/>
  <c r="G27" i="9"/>
  <c r="G28" i="9"/>
  <c r="G29" i="9"/>
  <c r="G30" i="9"/>
  <c r="J30" i="9" s="1"/>
  <c r="K30" i="9" s="1"/>
  <c r="G31" i="9"/>
  <c r="J31" i="9" s="1"/>
  <c r="K31" i="9" s="1"/>
  <c r="G32" i="9"/>
  <c r="G33" i="9"/>
  <c r="J33" i="9" s="1"/>
  <c r="K33" i="9" s="1"/>
  <c r="F24" i="9"/>
  <c r="F25" i="9"/>
  <c r="F26" i="9"/>
  <c r="F27" i="9"/>
  <c r="F28" i="9"/>
  <c r="F29" i="9"/>
  <c r="F30" i="9"/>
  <c r="F31" i="9"/>
  <c r="F32" i="9"/>
  <c r="F33" i="9"/>
  <c r="E24" i="9"/>
  <c r="E25" i="9"/>
  <c r="E26" i="9"/>
  <c r="E27" i="9"/>
  <c r="E28" i="9"/>
  <c r="E29" i="9"/>
  <c r="E30" i="9"/>
  <c r="E31" i="9"/>
  <c r="E32" i="9"/>
  <c r="E33" i="9"/>
  <c r="I9" i="9"/>
  <c r="I10" i="9"/>
  <c r="I14" i="9"/>
  <c r="I15" i="9"/>
  <c r="I18" i="9"/>
  <c r="I22" i="9"/>
  <c r="BN10" i="3"/>
  <c r="BB10" i="3"/>
  <c r="H6" i="9" s="1"/>
  <c r="BB11" i="3"/>
  <c r="BB12" i="3"/>
  <c r="BB13" i="3"/>
  <c r="BB14" i="3"/>
  <c r="H10" i="9" s="1"/>
  <c r="BB15" i="3"/>
  <c r="BB16" i="3"/>
  <c r="BB17" i="3"/>
  <c r="BB18" i="3"/>
  <c r="H14" i="9" s="1"/>
  <c r="BB19" i="3"/>
  <c r="BB20" i="3"/>
  <c r="BB21" i="3"/>
  <c r="BB22" i="3"/>
  <c r="H18" i="9" s="1"/>
  <c r="BB23" i="3"/>
  <c r="BB24" i="3"/>
  <c r="BB25" i="3"/>
  <c r="BB26" i="3"/>
  <c r="BB27" i="3"/>
  <c r="G10" i="9"/>
  <c r="AM10" i="3"/>
  <c r="F12" i="9"/>
  <c r="M11" i="3"/>
  <c r="M12" i="3"/>
  <c r="M13" i="3"/>
  <c r="E9" i="9" s="1"/>
  <c r="M14" i="3"/>
  <c r="M15" i="3"/>
  <c r="M16" i="3"/>
  <c r="M17" i="3"/>
  <c r="F13" i="9" s="1"/>
  <c r="M18" i="3"/>
  <c r="M19" i="3"/>
  <c r="E15" i="9" s="1"/>
  <c r="J15" i="9" s="1"/>
  <c r="K15" i="9" s="1"/>
  <c r="M20" i="3"/>
  <c r="M21" i="3"/>
  <c r="E17" i="9"/>
  <c r="M22" i="3"/>
  <c r="E18" i="9"/>
  <c r="M23" i="3"/>
  <c r="F19" i="9" s="1"/>
  <c r="M24" i="3"/>
  <c r="M25" i="3"/>
  <c r="F21" i="9" s="1"/>
  <c r="M26" i="3"/>
  <c r="M27" i="3"/>
  <c r="E6" i="9"/>
  <c r="H22" i="9"/>
  <c r="G9" i="9"/>
  <c r="G17" i="9"/>
  <c r="G18" i="9"/>
  <c r="E14" i="9"/>
  <c r="E22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A50" i="11"/>
  <c r="BB50" i="11"/>
  <c r="BC50" i="11" s="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A52" i="11"/>
  <c r="BB52" i="11"/>
  <c r="BC52" i="11" s="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/>
  <c r="BD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G6" i="9"/>
  <c r="L17" i="1" s="1"/>
  <c r="I6" i="9"/>
  <c r="E7" i="9"/>
  <c r="G7" i="9"/>
  <c r="F17" i="1" s="1"/>
  <c r="H7" i="9"/>
  <c r="I7" i="9"/>
  <c r="E8" i="9"/>
  <c r="G8" i="9"/>
  <c r="H8" i="9"/>
  <c r="I8" i="9"/>
  <c r="H9" i="9"/>
  <c r="E11" i="9"/>
  <c r="G11" i="9"/>
  <c r="H11" i="9"/>
  <c r="I11" i="9"/>
  <c r="E12" i="9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H17" i="9"/>
  <c r="I17" i="9"/>
  <c r="E19" i="9"/>
  <c r="G19" i="9"/>
  <c r="I19" i="9"/>
  <c r="E20" i="9"/>
  <c r="J20" i="9" s="1"/>
  <c r="K20" i="9" s="1"/>
  <c r="G20" i="9"/>
  <c r="H20" i="9"/>
  <c r="I20" i="9"/>
  <c r="G21" i="9"/>
  <c r="H21" i="9"/>
  <c r="I21" i="9"/>
  <c r="G22" i="9"/>
  <c r="J22" i="9" s="1"/>
  <c r="K22" i="9" s="1"/>
  <c r="E23" i="9"/>
  <c r="G23" i="9"/>
  <c r="H23" i="9"/>
  <c r="I23" i="9"/>
  <c r="C46" i="9"/>
  <c r="D46" i="9"/>
  <c r="C47" i="9"/>
  <c r="D47" i="9"/>
  <c r="C48" i="9"/>
  <c r="D48" i="9"/>
  <c r="C49" i="9"/>
  <c r="D49" i="9"/>
  <c r="C50" i="9"/>
  <c r="D50" i="9"/>
  <c r="I51" i="9"/>
  <c r="E26" i="1"/>
  <c r="G53" i="9"/>
  <c r="B4" i="3"/>
  <c r="B10" i="3"/>
  <c r="C6" i="9" s="1"/>
  <c r="C10" i="3"/>
  <c r="D6" i="9" s="1"/>
  <c r="C11" i="3"/>
  <c r="D7" i="9" s="1"/>
  <c r="B50" i="3"/>
  <c r="C50" i="3"/>
  <c r="B51" i="3"/>
  <c r="C51" i="3"/>
  <c r="B52" i="3"/>
  <c r="C52" i="3"/>
  <c r="B53" i="3"/>
  <c r="C53" i="3"/>
  <c r="B54" i="3"/>
  <c r="C54" i="3"/>
  <c r="B1" i="2"/>
  <c r="B5" i="2"/>
  <c r="D5" i="1"/>
  <c r="B8" i="1"/>
  <c r="B9" i="1"/>
  <c r="F27" i="1"/>
  <c r="J7" i="9"/>
  <c r="K7" i="9" s="1"/>
  <c r="E10" i="9"/>
  <c r="F20" i="9"/>
  <c r="J23" i="9"/>
  <c r="K23" i="9" s="1"/>
  <c r="F18" i="9"/>
  <c r="J17" i="9"/>
  <c r="K17" i="9" s="1"/>
  <c r="J12" i="9"/>
  <c r="K12" i="9" s="1"/>
  <c r="BC53" i="11"/>
  <c r="BD2" i="3" l="1"/>
  <c r="G17" i="1"/>
  <c r="C2" i="2"/>
  <c r="C2" i="11"/>
  <c r="P2" i="3"/>
  <c r="C7" i="1"/>
  <c r="B10" i="1"/>
  <c r="C2" i="3"/>
  <c r="BD54" i="11"/>
  <c r="L19" i="1"/>
  <c r="M19" i="1" s="1"/>
  <c r="H19" i="1"/>
  <c r="I19" i="1" s="1"/>
  <c r="J19" i="1"/>
  <c r="K19" i="1" s="1"/>
  <c r="BC51" i="11"/>
  <c r="BD50" i="11"/>
  <c r="F19" i="1"/>
  <c r="G19" i="1" s="1"/>
  <c r="J17" i="1"/>
  <c r="K17" i="1" s="1"/>
  <c r="BD52" i="11"/>
  <c r="BA37" i="11"/>
  <c r="F10" i="9"/>
  <c r="BA46" i="11"/>
  <c r="BB46" i="11" s="1"/>
  <c r="BC46" i="11" s="1"/>
  <c r="J29" i="9"/>
  <c r="K29" i="9" s="1"/>
  <c r="J28" i="9"/>
  <c r="K28" i="9" s="1"/>
  <c r="J27" i="9"/>
  <c r="K27" i="9" s="1"/>
  <c r="J26" i="9"/>
  <c r="K26" i="9" s="1"/>
  <c r="F11" i="9"/>
  <c r="F23" i="9"/>
  <c r="F17" i="9"/>
  <c r="J9" i="9"/>
  <c r="K9" i="9" s="1"/>
  <c r="H15" i="1"/>
  <c r="I15" i="1" s="1"/>
  <c r="F22" i="9"/>
  <c r="F16" i="9"/>
  <c r="F8" i="9"/>
  <c r="F7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L15" i="1"/>
  <c r="M15" i="1" s="1"/>
  <c r="BA47" i="11"/>
  <c r="BB47" i="11" s="1"/>
  <c r="BC47" i="11" s="1"/>
  <c r="BA42" i="11"/>
  <c r="BB42" i="11" s="1"/>
  <c r="BD42" i="11" s="1"/>
  <c r="BA24" i="11"/>
  <c r="E21" i="9"/>
  <c r="J21" i="9" s="1"/>
  <c r="K21" i="9" s="1"/>
  <c r="F9" i="9"/>
  <c r="BA45" i="11"/>
  <c r="BB45" i="11" s="1"/>
  <c r="BD45" i="11" s="1"/>
  <c r="J8" i="9"/>
  <c r="K8" i="9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F15" i="1" s="1"/>
  <c r="G15" i="1" s="1"/>
  <c r="F15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J6" i="9"/>
  <c r="K6" i="9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M17" i="1"/>
  <c r="E35" i="1"/>
  <c r="BD46" i="11" l="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L16" i="1"/>
  <c r="M16" i="1" s="1"/>
  <c r="H16" i="1"/>
  <c r="I16" i="1" s="1"/>
  <c r="BB36" i="11"/>
  <c r="BD14" i="11"/>
  <c r="BB25" i="11"/>
  <c r="BB30" i="11"/>
  <c r="BD30" i="11" s="1"/>
  <c r="J15" i="1"/>
  <c r="K15" i="1" s="1"/>
  <c r="F16" i="1"/>
  <c r="G16" i="1" s="1"/>
  <c r="BD26" i="11"/>
  <c r="BC42" i="11"/>
  <c r="BD41" i="11"/>
  <c r="BB10" i="11"/>
  <c r="BB16" i="11"/>
  <c r="BB35" i="11"/>
  <c r="BB28" i="11"/>
  <c r="M7" i="9"/>
  <c r="BC15" i="11"/>
  <c r="J16" i="1"/>
  <c r="K16" i="1" s="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BD12" i="11" l="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J20" i="1"/>
  <c r="K20" i="1" s="1"/>
  <c r="M18" i="1"/>
  <c r="L20" i="1"/>
  <c r="M20" i="1" s="1"/>
  <c r="H20" i="1"/>
  <c r="I20" i="1" s="1"/>
  <c r="G18" i="1"/>
  <c r="F20" i="1"/>
  <c r="G20" i="1" s="1"/>
  <c r="F21" i="1" l="1"/>
</calcChain>
</file>

<file path=xl/sharedStrings.xml><?xml version="1.0" encoding="utf-8"?>
<sst xmlns="http://schemas.openxmlformats.org/spreadsheetml/2006/main" count="525" uniqueCount="354">
  <si>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</si>
  <si>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</si>
  <si>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</si>
  <si>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</si>
  <si>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</si>
  <si>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</si>
  <si>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</si>
  <si>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</si>
  <si>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</si>
  <si>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</si>
  <si>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</si>
  <si>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</si>
  <si>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</si>
  <si>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</si>
  <si>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</si>
  <si>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</si>
  <si>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</si>
  <si>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</si>
  <si>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</si>
  <si>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</si>
  <si>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</si>
  <si>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</si>
  <si>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</si>
  <si>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</si>
  <si>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</si>
  <si>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</si>
  <si>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</si>
  <si>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</si>
  <si>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</si>
  <si>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</si>
  <si>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</si>
  <si>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</si>
  <si>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</si>
  <si>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</si>
  <si>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</si>
  <si>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</si>
  <si>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</si>
  <si>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</si>
  <si>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</si>
  <si>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</si>
  <si>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</si>
  <si>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</si>
  <si>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</si>
  <si>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</si>
  <si>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</si>
  <si>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</si>
  <si>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</si>
  <si>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</si>
  <si>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</si>
  <si>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</si>
  <si>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</si>
  <si>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</si>
  <si>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</si>
  <si>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</si>
  <si>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</si>
  <si>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</si>
  <si>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</si>
  <si>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</si>
  <si>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</si>
  <si>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</si>
  <si>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</si>
  <si>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</si>
  <si>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</si>
  <si>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</si>
  <si>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</si>
  <si>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</si>
  <si>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</si>
  <si>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</si>
  <si>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</si>
  <si>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</si>
  <si>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</si>
  <si>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</si>
  <si>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</si>
  <si>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</si>
  <si>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</si>
  <si>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</si>
  <si>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</si>
  <si>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</si>
  <si>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</si>
  <si>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</si>
  <si>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</si>
  <si>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</si>
  <si>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</si>
  <si>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</si>
  <si>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</si>
  <si>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</si>
  <si>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</si>
  <si>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</si>
  <si>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</si>
  <si>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</si>
  <si>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</si>
  <si>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</si>
  <si>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</si>
  <si>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</si>
  <si>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</si>
  <si>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</si>
  <si>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</si>
  <si>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</si>
  <si>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</si>
  <si>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</si>
  <si>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</si>
  <si>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</si>
  <si>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</si>
  <si>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</si>
  <si>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</si>
  <si>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</si>
  <si>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</si>
  <si>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</si>
  <si>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</si>
  <si>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</si>
  <si>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</si>
  <si>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</si>
  <si>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</si>
  <si>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</si>
  <si>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</si>
  <si>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</si>
  <si>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</si>
  <si>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</si>
  <si>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</si>
  <si>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</si>
  <si>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</si>
  <si>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</si>
  <si>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</si>
  <si>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</si>
  <si>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</si>
  <si>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</si>
  <si>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</si>
  <si>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</si>
  <si>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</si>
  <si>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</si>
  <si>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</si>
  <si>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</si>
  <si>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</si>
  <si>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</si>
  <si>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</si>
  <si>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</si>
  <si>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</si>
  <si>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</si>
  <si>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</si>
  <si>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</si>
  <si>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</si>
  <si>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</si>
  <si>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</si>
  <si>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</si>
  <si>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</si>
  <si>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</si>
  <si>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</si>
  <si>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</si>
  <si>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</si>
  <si>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</si>
  <si>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</si>
  <si>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</si>
  <si>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</si>
  <si>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</si>
  <si>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</si>
  <si>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</si>
  <si>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</si>
  <si>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</si>
  <si>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</si>
  <si>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</si>
  <si>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</si>
  <si>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</si>
  <si>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</si>
  <si>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</si>
  <si>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</si>
  <si>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</si>
  <si>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</si>
  <si>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</si>
  <si>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</si>
  <si>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</si>
  <si>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</si>
  <si>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</si>
  <si>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</si>
  <si>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</si>
  <si>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</si>
  <si>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</si>
  <si>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</si>
  <si>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</si>
  <si>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</si>
  <si>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</si>
  <si>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</si>
  <si>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</si>
  <si>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</si>
  <si>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</si>
  <si>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</si>
  <si>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</si>
  <si>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</si>
  <si>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</si>
  <si>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</si>
  <si>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</si>
  <si>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</si>
  <si>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</si>
  <si>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</si>
  <si>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</si>
  <si>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</si>
  <si>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</si>
  <si>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</si>
  <si>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</si>
  <si>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</si>
  <si>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</si>
  <si>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</si>
  <si>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</si>
  <si>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</si>
  <si>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</si>
  <si>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</si>
  <si>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</si>
  <si>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</si>
  <si>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</si>
  <si>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</si>
  <si>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</si>
  <si>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</si>
  <si>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</si>
  <si>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</si>
  <si>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</si>
  <si>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</si>
  <si>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</si>
  <si>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</si>
  <si>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</si>
  <si>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</si>
  <si>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</si>
  <si>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</si>
  <si>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</si>
  <si>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</si>
  <si>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</si>
  <si>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</si>
  <si>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</si>
  <si>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</si>
  <si>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</si>
  <si>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</si>
  <si>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</si>
  <si>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</si>
  <si>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</si>
  <si>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</si>
  <si>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</si>
  <si>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</si>
  <si>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</si>
  <si>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</si>
  <si>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t>2565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</si>
  <si>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</si>
  <si>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</si>
  <si>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</si>
  <si>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</si>
  <si>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</si>
  <si>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</si>
  <si>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</si>
  <si>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</si>
  <si>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</si>
  <si>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</si>
  <si>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</si>
  <si>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</si>
  <si>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</si>
  <si>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</si>
  <si>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</si>
  <si>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</si>
  <si>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</si>
  <si>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</si>
  <si>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</si>
  <si>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</si>
  <si>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</si>
  <si>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</si>
  <si>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</si>
  <si>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</si>
  <si>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</si>
  <si>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</si>
  <si>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</si>
  <si>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</si>
  <si>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</si>
  <si>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</si>
  <si>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</si>
  <si>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</si>
  <si>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</si>
  <si>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</si>
  <si>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</si>
  <si>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</si>
  <si>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</si>
  <si>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</si>
  <si>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</si>
  <si>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</si>
  <si>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</si>
  <si>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</si>
  <si>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</si>
  <si>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</si>
  <si>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</si>
  <si>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</si>
  <si>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</si>
  <si>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</si>
  <si>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</si>
  <si>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</si>
  <si>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</si>
  <si>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</si>
  <si>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</si>
  <si>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</si>
  <si>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</si>
  <si>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</si>
  <si>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</si>
  <si>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</si>
  <si>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</si>
  <si>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</si>
  <si>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</si>
  <si>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</si>
  <si>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</si>
  <si>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</si>
  <si>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</si>
  <si>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</si>
  <si>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</si>
  <si>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</si>
  <si>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</si>
  <si>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</si>
  <si>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</si>
  <si>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</si>
  <si>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</si>
  <si>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</si>
  <si>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</si>
  <si>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</si>
  <si>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</si>
  <si>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</si>
  <si>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</si>
  <si>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31 มีนาคม 2565</t>
  </si>
  <si>
    <t>ชั้นมัธยมศึกษาปีที่ 2/1</t>
  </si>
  <si>
    <t>นายวีรศักดิ์ ชัยปัญญา</t>
  </si>
  <si>
    <t>เด็กชายพิทักษ์พงศ์  ฤทธิ์สุวรรณ</t>
  </si>
  <si>
    <t>เด็กชายชยธร เพชรนก</t>
  </si>
  <si>
    <t>เด็กชายฐิติพงศ์ ท้าวเคหะ</t>
  </si>
  <si>
    <t>เด็กชายณัฏฐชัย สำราญรส</t>
  </si>
  <si>
    <t>เด็กชายณัฐกรณ์  วิลาชัย</t>
  </si>
  <si>
    <t>เด็กชายณัฐวุฒิ พันธ์ผาด</t>
  </si>
  <si>
    <t>เด็กชายณัฐวุฒิ อาฐนาค</t>
  </si>
  <si>
    <t>เด็กชายธนวัตร  ภูสิมมา</t>
  </si>
  <si>
    <t>เด็กชายธนาโชค จำเริญสัตย์</t>
  </si>
  <si>
    <t>เด็กชายนราวิทญ์ สุขภิบาล</t>
  </si>
  <si>
    <t>เด็กชายบัณฑูร บุญยู้</t>
  </si>
  <si>
    <t>เด็กชายภูริภัทร  นันทจักร์</t>
  </si>
  <si>
    <t>เด็กชายวัชระ  พื้นสันเทียะ</t>
  </si>
  <si>
    <t>เด็กชายศิรวิทย์  ซายขาว</t>
  </si>
  <si>
    <t>เด็กชายศุรสิทธิ์ พรมมาศ</t>
  </si>
  <si>
    <t>เด็กชายเศรษฐพงศ์ ทรัพย์ผาด</t>
  </si>
  <si>
    <t>เด็กชายสัตรัตน์  ทองคำแสง</t>
  </si>
  <si>
    <t>เด็กชายอนันต์ นวลกัลยา</t>
  </si>
  <si>
    <t>เด็กชายอิสเรศ  พันธุ์จรุง</t>
  </si>
  <si>
    <t>เด็กหญิงกิตติมา พลศิริ</t>
  </si>
  <si>
    <t>เด็กหญิงจิรพร ไสโยธา</t>
  </si>
  <si>
    <t>เด็กหญิงจุฑามณี  ทองวิทิตย์</t>
  </si>
  <si>
    <t>เด็กหญิงชรินทร์ทิพย์  ถินแก้ว</t>
  </si>
  <si>
    <t>เด็กหญิงญาณิศา การวงษ์</t>
  </si>
  <si>
    <t>เด็กหญิงณปภา  ขัตติยวงศ์</t>
  </si>
  <si>
    <t>เด็กหญิงณัฏฐกานต์  โคตรสุข</t>
  </si>
  <si>
    <t>เด็กหญิงณัฐ​ฐ​ิ​กา​ เเวม​ประชา​</t>
  </si>
  <si>
    <t>เด็กหญิงว​ราภรณ์​ เกื้อปัญญา​</t>
  </si>
  <si>
    <t>เด็กหญิงสุกัญญา ดอนภักดี</t>
  </si>
  <si>
    <t>เด็กหญิงอริษา ภูอุทา</t>
  </si>
  <si>
    <t>เด็กชายณัฐกรณ์  ศิลาโลห์</t>
  </si>
  <si>
    <t>เด็กหญิงสุภาพร  หอมเนียน</t>
  </si>
  <si>
    <t>เด็กชายณัฐวุฒิ  ไชยศาสตร์</t>
  </si>
  <si>
    <t>เด็กหญิงกมลลักษณ์ แสงทอง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</si>
</sst>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  <font>
      <sz val="14"/>
      <color rgb="FF050505"/>
      <name val="TH SarabunPSK"/>
      <family val="2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3">
    <xf numFmtId="0" fontId="0" fillId="0" borderId="0" xfId="0" applyFont="1" applyAlignment="1"/>
    <xf numFmtId="0" fontId="19" fillId="2" borderId="0" xfId="0" applyFont="1" applyFill="1" applyBorder="1"/>
    <xf numFmtId="0" fontId="20" fillId="3" borderId="0" xfId="0" applyFont="1" applyFill="1" applyBorder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Border="1" applyAlignment="1">
      <alignment vertical="center" shrinkToFit="1"/>
    </xf>
    <xf numFmtId="0" fontId="21" fillId="8" borderId="0" xfId="0" applyFont="1" applyFill="1" applyBorder="1"/>
    <xf numFmtId="0" fontId="20" fillId="9" borderId="0" xfId="0" applyFont="1" applyFill="1" applyBorder="1"/>
    <xf numFmtId="0" fontId="21" fillId="9" borderId="0" xfId="0" applyFont="1" applyFill="1" applyBorder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Border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Border="1" applyAlignment="1">
      <alignment horizontal="center" vertical="center" shrinkToFit="1"/>
    </xf>
    <xf numFmtId="0" fontId="21" fillId="9" borderId="0" xfId="0" applyFont="1" applyFill="1" applyBorder="1" applyAlignment="1">
      <alignment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 applyBorder="1"/>
    <xf numFmtId="0" fontId="24" fillId="12" borderId="0" xfId="0" applyFont="1" applyFill="1" applyBorder="1"/>
    <xf numFmtId="0" fontId="23" fillId="3" borderId="0" xfId="0" applyFont="1" applyFill="1" applyBorder="1"/>
    <xf numFmtId="0" fontId="24" fillId="3" borderId="0" xfId="0" applyFont="1" applyFill="1" applyBorder="1"/>
    <xf numFmtId="0" fontId="25" fillId="3" borderId="0" xfId="0" applyFont="1" applyFill="1" applyBorder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 applyBorder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 applyBorder="1"/>
    <xf numFmtId="0" fontId="23" fillId="3" borderId="25" xfId="0" applyFont="1" applyFill="1" applyBorder="1"/>
    <xf numFmtId="0" fontId="26" fillId="3" borderId="0" xfId="0" applyFont="1" applyFill="1" applyBorder="1"/>
    <xf numFmtId="0" fontId="27" fillId="3" borderId="0" xfId="0" applyFont="1" applyFill="1" applyBorder="1"/>
    <xf numFmtId="0" fontId="27" fillId="3" borderId="0" xfId="0" applyFont="1" applyFill="1" applyBorder="1" applyAlignment="1">
      <alignment horizontal="center"/>
    </xf>
    <xf numFmtId="0" fontId="23" fillId="13" borderId="0" xfId="0" applyFont="1" applyFill="1" applyBorder="1"/>
    <xf numFmtId="0" fontId="31" fillId="3" borderId="0" xfId="0" applyFont="1" applyFill="1" applyBorder="1"/>
    <xf numFmtId="0" fontId="32" fillId="3" borderId="0" xfId="0" applyFont="1" applyFill="1" applyBorder="1"/>
    <xf numFmtId="0" fontId="32" fillId="0" borderId="0" xfId="0" applyFont="1"/>
    <xf numFmtId="0" fontId="33" fillId="3" borderId="0" xfId="0" applyFont="1" applyFill="1" applyBorder="1"/>
    <xf numFmtId="0" fontId="33" fillId="0" borderId="0" xfId="0" applyFont="1" applyAlignment="1"/>
    <xf numFmtId="0" fontId="33" fillId="0" borderId="0" xfId="0" applyFont="1"/>
    <xf numFmtId="0" fontId="32" fillId="12" borderId="0" xfId="0" applyFont="1" applyFill="1" applyBorder="1"/>
    <xf numFmtId="0" fontId="32" fillId="0" borderId="0" xfId="0" applyFont="1" applyAlignment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 applyBorder="1"/>
    <xf numFmtId="0" fontId="34" fillId="14" borderId="0" xfId="0" applyFont="1" applyFill="1" applyBorder="1"/>
    <xf numFmtId="0" fontId="33" fillId="15" borderId="0" xfId="0" applyFont="1" applyFill="1" applyBorder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 applyBorder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Border="1" applyAlignment="1">
      <alignment vertical="center" shrinkToFit="1"/>
    </xf>
    <xf numFmtId="0" fontId="33" fillId="18" borderId="0" xfId="0" applyFont="1" applyFill="1" applyBorder="1" applyAlignment="1">
      <alignment vertical="center" shrinkToFit="1"/>
    </xf>
    <xf numFmtId="0" fontId="33" fillId="8" borderId="0" xfId="0" applyFont="1" applyFill="1" applyBorder="1"/>
    <xf numFmtId="0" fontId="33" fillId="18" borderId="0" xfId="0" applyFont="1" applyFill="1" applyBorder="1"/>
    <xf numFmtId="0" fontId="33" fillId="19" borderId="0" xfId="0" applyFont="1" applyFill="1"/>
    <xf numFmtId="0" fontId="33" fillId="19" borderId="0" xfId="0" applyFont="1" applyFill="1" applyAlignment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 applyBorder="1"/>
    <xf numFmtId="0" fontId="33" fillId="20" borderId="0" xfId="0" applyFont="1" applyFill="1" applyBorder="1"/>
    <xf numFmtId="0" fontId="33" fillId="21" borderId="0" xfId="0" applyFont="1" applyFill="1" applyBorder="1" applyAlignment="1">
      <alignment vertical="center" shrinkToFit="1"/>
    </xf>
    <xf numFmtId="0" fontId="33" fillId="21" borderId="0" xfId="0" applyFont="1" applyFill="1" applyBorder="1"/>
    <xf numFmtId="0" fontId="33" fillId="22" borderId="0" xfId="0" applyFont="1" applyFill="1"/>
    <xf numFmtId="0" fontId="33" fillId="22" borderId="0" xfId="0" applyFont="1" applyFill="1" applyAlignment="1"/>
    <xf numFmtId="0" fontId="33" fillId="23" borderId="0" xfId="0" applyFont="1" applyFill="1" applyBorder="1"/>
    <xf numFmtId="0" fontId="33" fillId="25" borderId="0" xfId="0" applyFont="1" applyFill="1" applyBorder="1" applyAlignment="1">
      <alignment vertical="center" shrinkToFit="1"/>
    </xf>
    <xf numFmtId="0" fontId="33" fillId="25" borderId="0" xfId="0" applyFont="1" applyFill="1" applyBorder="1"/>
    <xf numFmtId="0" fontId="33" fillId="26" borderId="0" xfId="0" applyFont="1" applyFill="1"/>
    <xf numFmtId="0" fontId="33" fillId="26" borderId="0" xfId="0" applyFont="1" applyFill="1" applyAlignment="1"/>
    <xf numFmtId="0" fontId="34" fillId="27" borderId="0" xfId="0" applyFont="1" applyFill="1" applyBorder="1"/>
    <xf numFmtId="0" fontId="15" fillId="28" borderId="0" xfId="0" applyFont="1" applyFill="1" applyBorder="1"/>
    <xf numFmtId="0" fontId="36" fillId="28" borderId="0" xfId="0" applyFont="1" applyFill="1" applyBorder="1"/>
    <xf numFmtId="0" fontId="15" fillId="12" borderId="0" xfId="0" applyFont="1" applyFill="1" applyBorder="1"/>
    <xf numFmtId="0" fontId="37" fillId="28" borderId="0" xfId="0" applyFont="1" applyFill="1" applyBorder="1"/>
    <xf numFmtId="0" fontId="15" fillId="8" borderId="35" xfId="0" applyFont="1" applyFill="1" applyBorder="1"/>
    <xf numFmtId="0" fontId="15" fillId="28" borderId="0" xfId="0" applyFont="1" applyFill="1" applyBorder="1" applyAlignment="1">
      <alignment horizontal="left"/>
    </xf>
    <xf numFmtId="0" fontId="32" fillId="28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32" fillId="0" borderId="0" xfId="0" applyFont="1" applyFill="1" applyBorder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left"/>
    </xf>
    <xf numFmtId="0" fontId="31" fillId="8" borderId="0" xfId="0" applyFont="1" applyFill="1" applyBorder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Border="1" applyAlignment="1">
      <alignment horizontal="left"/>
    </xf>
    <xf numFmtId="0" fontId="32" fillId="8" borderId="36" xfId="0" applyFont="1" applyFill="1" applyBorder="1"/>
    <xf numFmtId="0" fontId="38" fillId="0" borderId="0" xfId="0" applyFont="1" applyAlignment="1"/>
    <xf numFmtId="0" fontId="33" fillId="2" borderId="0" xfId="0" applyFont="1" applyFill="1" applyBorder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Border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Fill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Border="1" applyProtection="1">
      <protection locked="0"/>
    </xf>
    <xf numFmtId="0" fontId="33" fillId="15" borderId="0" xfId="0" applyFont="1" applyFill="1" applyBorder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Border="1" applyAlignment="1" applyProtection="1">
      <alignment vertical="center" shrinkToFit="1"/>
      <protection locked="0"/>
    </xf>
    <xf numFmtId="0" fontId="33" fillId="18" borderId="0" xfId="0" applyFont="1" applyFill="1" applyBorder="1" applyProtection="1">
      <protection locked="0"/>
    </xf>
    <xf numFmtId="0" fontId="33" fillId="19" borderId="0" xfId="0" applyFont="1" applyFill="1" applyProtection="1">
      <protection locked="0"/>
    </xf>
    <xf numFmtId="0" fontId="33" fillId="19" borderId="0" xfId="0" applyFont="1" applyFill="1" applyAlignment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/>
    <xf numFmtId="0" fontId="14" fillId="0" borderId="7" xfId="0" applyFont="1" applyBorder="1" applyAlignment="1">
      <alignment horizontal="left"/>
    </xf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41" fillId="28" borderId="0" xfId="0" applyFont="1" applyFill="1" applyBorder="1" applyAlignment="1">
      <alignment horizontal="left" vertical="top" wrapText="1"/>
    </xf>
    <xf numFmtId="0" fontId="15" fillId="0" borderId="0" xfId="0" applyFont="1" applyBorder="1"/>
    <xf numFmtId="49" fontId="32" fillId="0" borderId="0" xfId="0" applyNumberFormat="1" applyFont="1" applyFill="1" applyBorder="1" applyAlignment="1">
      <alignment horizontal="left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22" borderId="11" xfId="0" applyFont="1" applyFill="1" applyBorder="1" applyAlignment="1" applyProtection="1">
      <alignment horizontal="center"/>
      <protection locked="0"/>
    </xf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34" fillId="2" borderId="0" xfId="0" applyFont="1" applyFill="1" applyBorder="1" applyAlignment="1">
      <alignment horizontal="center"/>
    </xf>
    <xf numFmtId="0" fontId="18" fillId="0" borderId="0" xfId="0" applyFont="1" applyBorder="1"/>
    <xf numFmtId="0" fontId="34" fillId="7" borderId="0" xfId="0" applyFont="1" applyFill="1" applyBorder="1" applyAlignment="1">
      <alignment horizontal="center"/>
    </xf>
    <xf numFmtId="0" fontId="33" fillId="6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3" fillId="5" borderId="13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/>
    </xf>
    <xf numFmtId="0" fontId="14" fillId="0" borderId="30" xfId="0" applyFont="1" applyBorder="1"/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3" fillId="6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3" fillId="9" borderId="13" xfId="0" applyFont="1" applyFill="1" applyBorder="1" applyAlignment="1">
      <alignment horizontal="center" vertical="center" textRotation="90" wrapText="1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14" fillId="0" borderId="46" xfId="0" applyFont="1" applyBorder="1"/>
    <xf numFmtId="0" fontId="34" fillId="9" borderId="47" xfId="0" applyFont="1" applyFill="1" applyBorder="1" applyAlignment="1">
      <alignment horizontal="center"/>
    </xf>
    <xf numFmtId="0" fontId="14" fillId="0" borderId="39" xfId="0" applyFont="1" applyBorder="1"/>
    <xf numFmtId="0" fontId="33" fillId="9" borderId="47" xfId="0" applyFont="1" applyFill="1" applyBorder="1" applyAlignment="1">
      <alignment horizontal="center" vertical="center"/>
    </xf>
    <xf numFmtId="0" fontId="34" fillId="5" borderId="30" xfId="0" applyFont="1" applyFill="1" applyBorder="1" applyAlignment="1">
      <alignment horizontal="center" vertical="center" wrapText="1"/>
    </xf>
    <xf numFmtId="0" fontId="33" fillId="9" borderId="42" xfId="0" applyFont="1" applyFill="1" applyBorder="1" applyAlignment="1">
      <alignment horizontal="center" vertical="center" textRotation="90" wrapText="1"/>
    </xf>
    <xf numFmtId="0" fontId="34" fillId="6" borderId="11" xfId="0" applyFont="1" applyFill="1" applyBorder="1" applyAlignment="1">
      <alignment horizontal="center" shrinkToFit="1"/>
    </xf>
    <xf numFmtId="0" fontId="14" fillId="0" borderId="48" xfId="0" applyFont="1" applyBorder="1"/>
    <xf numFmtId="0" fontId="33" fillId="6" borderId="11" xfId="0" applyFont="1" applyFill="1" applyBorder="1" applyAlignment="1">
      <alignment horizontal="center" vertical="center" shrinkToFi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3" fillId="4" borderId="13" xfId="0" applyFont="1" applyFill="1" applyBorder="1" applyAlignment="1">
      <alignment horizontal="center" vertical="center" textRotation="90" wrapText="1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14" fillId="0" borderId="55" xfId="0" applyFont="1" applyBorder="1"/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14" fillId="0" borderId="0" xfId="0" applyFont="1" applyBorder="1"/>
    <xf numFmtId="0" fontId="14" fillId="32" borderId="0" xfId="0" applyFont="1" applyFill="1" applyBorder="1" applyAlignment="1">
      <alignment horizontal="center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4" fillId="5" borderId="47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6" borderId="45" xfId="0" applyFont="1" applyFill="1" applyBorder="1" applyAlignment="1">
      <alignment horizontal="center"/>
    </xf>
    <xf numFmtId="0" fontId="32" fillId="36" borderId="0" xfId="0" applyFont="1" applyFill="1" applyBorder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Border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22" fillId="4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35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35" borderId="13" xfId="0" applyFont="1" applyFill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9" xfId="0" applyFont="1" applyBorder="1"/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1" fillId="0" borderId="39" xfId="0" applyFont="1" applyBorder="1"/>
    <xf numFmtId="0" fontId="22" fillId="35" borderId="52" xfId="0" applyFont="1" applyFill="1" applyBorder="1" applyAlignment="1">
      <alignment horizontal="center" vertical="center" textRotation="90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1" fillId="0" borderId="48" xfId="0" applyFont="1" applyBorder="1"/>
    <xf numFmtId="0" fontId="22" fillId="6" borderId="42" xfId="0" applyFont="1" applyFill="1" applyBorder="1" applyAlignment="1">
      <alignment horizontal="center" vertical="center" textRotation="90" wrapText="1"/>
    </xf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1" fillId="0" borderId="29" xfId="0" applyFont="1" applyBorder="1"/>
    <xf numFmtId="0" fontId="1" fillId="0" borderId="41" xfId="0" applyFont="1" applyBorder="1"/>
    <xf numFmtId="0" fontId="19" fillId="2" borderId="0" xfId="0" applyFont="1" applyFill="1" applyBorder="1" applyAlignment="1">
      <alignment horizontal="center"/>
    </xf>
    <xf numFmtId="0" fontId="1" fillId="0" borderId="0" xfId="0" applyFont="1" applyBorder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13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 textRotation="90" wrapText="1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 shrinkToFit="1"/>
    </xf>
    <xf numFmtId="0" fontId="19" fillId="9" borderId="47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44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wrapText="1" readingOrder="1"/>
    </xf>
    <xf numFmtId="0" fontId="14" fillId="0" borderId="7" xfId="0" applyFont="1" applyBorder="1" applyAlignment="1">
      <alignment horizontal="left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/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/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/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/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/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/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/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/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/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/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/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998"/>
  <sheetViews>
    <sheetView showGridLines="0" tabSelected="1" topLeftCell="A8" workbookViewId="0">
      <selection activeCell="K12" sqref="K12"/>
    </sheetView>
  </sheetViews>
  <sheetFormatPr defaultColWidth="12.625" defaultRowHeight="15" customHeight="1"/>
  <cols>
    <col min="1" max="1" width="2.625" style="84" customWidth="1"/>
    <col min="2" max="2" width="4.375" style="84" customWidth="1"/>
    <col min="3" max="3" width="4.875" style="84" customWidth="1"/>
    <col min="4" max="4" width="16" style="84" customWidth="1"/>
    <col min="5" max="5" width="7.875" style="84" customWidth="1"/>
    <col min="6" max="6" width="5.375" style="84" customWidth="1"/>
    <col min="7" max="7" width="5.5" style="84" customWidth="1"/>
    <col min="8" max="8" width="5.375" style="84" customWidth="1"/>
    <col min="9" max="9" width="5.875" style="84" customWidth="1"/>
    <col min="10" max="10" width="5.375" style="84" customWidth="1"/>
    <col min="11" max="11" width="5.5" style="84" customWidth="1"/>
    <col min="12" max="12" width="6" style="84" customWidth="1"/>
    <col min="13" max="13" width="6.125" style="84" customWidth="1"/>
    <col min="14" max="14" width="4" style="84" customWidth="1"/>
    <col min="15" max="15" width="2.375" style="84" customWidth="1"/>
    <col min="16" max="16" width="13.25" style="84" customWidth="1"/>
    <col min="17" max="26" width="7.875" style="84" customWidth="1"/>
    <col min="27" max="16384" width="12.625" style="84"/>
  </cols>
  <sheetData>
    <row r="1" spans="1:26" ht="51.75" customHeight="1">
      <c r="A1" s="180"/>
      <c r="B1" s="180"/>
      <c r="C1" s="180" t="s">
        <v>313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33.75" customHeight="1">
      <c r="A2" s="180"/>
      <c r="B2" s="180"/>
      <c r="C2" s="181" t="s">
        <v>236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74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6" ht="10.5" customHeight="1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26" ht="45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253"/>
      <c r="Q4" s="254"/>
      <c r="R4" s="254"/>
      <c r="S4" s="254"/>
      <c r="T4" s="254"/>
      <c r="U4" s="254"/>
      <c r="V4" s="254"/>
      <c r="W4" s="173"/>
      <c r="X4" s="173"/>
      <c r="Y4" s="173"/>
      <c r="Z4" s="173"/>
    </row>
    <row r="5" spans="1:26" ht="24.95" customHeight="1">
      <c r="A5" s="180"/>
      <c r="B5" s="181" t="s">
        <v>0</v>
      </c>
      <c r="C5" s="180"/>
      <c r="D5" s="182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75" t="s">
        <v>1</v>
      </c>
      <c r="Q5" s="175"/>
      <c r="R5" s="175"/>
      <c r="S5" s="176"/>
      <c r="T5" s="173"/>
      <c r="U5" s="173"/>
      <c r="V5" s="173"/>
      <c r="W5" s="173"/>
      <c r="X5" s="173"/>
      <c r="Y5" s="173"/>
      <c r="Z5" s="173"/>
    </row>
    <row r="6" spans="1:26" ht="24.95" customHeight="1">
      <c r="A6" s="180"/>
      <c r="B6" s="181" t="s">
        <v>2</v>
      </c>
      <c r="C6" s="183" t="s">
        <v>3</v>
      </c>
      <c r="D6" s="184" t="s">
        <v>237</v>
      </c>
      <c r="E6" s="181" t="s">
        <v>4</v>
      </c>
      <c r="F6" s="255" t="s">
        <v>317</v>
      </c>
      <c r="G6" s="250"/>
      <c r="H6" s="250"/>
      <c r="I6" s="250"/>
      <c r="J6" s="180"/>
      <c r="K6" s="180"/>
      <c r="L6" s="180"/>
      <c r="M6" s="180"/>
      <c r="N6" s="180"/>
      <c r="O6" s="180"/>
      <c r="P6" s="177" t="s">
        <v>5</v>
      </c>
      <c r="Q6" s="251" t="s">
        <v>315</v>
      </c>
      <c r="R6" s="252"/>
      <c r="S6" s="252"/>
      <c r="T6" s="252"/>
      <c r="U6" s="252"/>
      <c r="V6" s="252"/>
      <c r="W6" s="173"/>
      <c r="X6" s="173"/>
      <c r="Y6" s="173"/>
      <c r="Z6" s="173"/>
    </row>
    <row r="7" spans="1:26" ht="24.95" customHeight="1">
      <c r="A7" s="180"/>
      <c r="B7" s="181" t="s">
        <v>6</v>
      </c>
      <c r="C7" s="182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2/1 ปีการศึกษา 2564    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77" t="s">
        <v>7</v>
      </c>
      <c r="Q7" s="251" t="s">
        <v>316</v>
      </c>
      <c r="R7" s="252"/>
      <c r="S7" s="252"/>
      <c r="T7" s="252"/>
      <c r="U7" s="252"/>
      <c r="V7" s="252"/>
      <c r="W7" s="173"/>
      <c r="X7" s="173"/>
      <c r="Y7" s="173"/>
      <c r="Z7" s="173"/>
    </row>
    <row r="8" spans="1:26" ht="24.95" customHeight="1">
      <c r="A8" s="180"/>
      <c r="B8" s="182" t="str">
        <f>"เรียน  ผู้อำนวยการ"&amp;Q6</f>
        <v>เรียน  ผู้อำนวยการโรงเรียนเมืองกาฬสินธุ์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</row>
    <row r="9" spans="1:26" ht="24.95" customHeight="1">
      <c r="A9" s="180"/>
      <c r="B9" s="182" t="str">
        <f>"       ด้วย ข้าพเจ้า "&amp;Q11&amp;"    ตำแหน่ง " &amp;Q12&amp;" "&amp;Q6</f>
        <v xml:space="preserve">       ด้วย ข้าพเจ้า นายวีรศักดิ์ ชัยปัญญา    ตำแหน่ง ครู โรงเรียนเมืองกาฬสินธุ์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77" t="s">
        <v>8</v>
      </c>
      <c r="Q9" s="251" t="s">
        <v>318</v>
      </c>
      <c r="R9" s="252"/>
      <c r="S9" s="173"/>
      <c r="T9" s="173"/>
      <c r="U9" s="173"/>
      <c r="V9" s="173"/>
      <c r="W9" s="173"/>
      <c r="X9" s="173"/>
      <c r="Y9" s="173"/>
      <c r="Z9" s="173"/>
    </row>
    <row r="10" spans="1:26" ht="24.95" customHeight="1">
      <c r="A10" s="180"/>
      <c r="B10" s="182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2/1 ปีการศึกษา 2564   เสร็จสิ้นแล้ว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77" t="s">
        <v>10</v>
      </c>
      <c r="Q10" s="251">
        <v>2564</v>
      </c>
      <c r="R10" s="252"/>
      <c r="S10" s="178"/>
      <c r="T10" s="178"/>
      <c r="U10" s="173"/>
      <c r="V10" s="173"/>
      <c r="W10" s="173"/>
      <c r="X10" s="173"/>
      <c r="Y10" s="173"/>
      <c r="Z10" s="173"/>
    </row>
    <row r="11" spans="1:26" ht="24.95" customHeight="1">
      <c r="A11" s="180"/>
      <c r="B11" s="180" t="s">
        <v>11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77" t="s">
        <v>12</v>
      </c>
      <c r="Q11" s="251" t="s">
        <v>319</v>
      </c>
      <c r="R11" s="252"/>
      <c r="S11" s="252"/>
      <c r="T11" s="252"/>
      <c r="U11" s="173"/>
      <c r="V11" s="173"/>
      <c r="W11" s="173"/>
      <c r="X11" s="173"/>
      <c r="Y11" s="173"/>
      <c r="Z11" s="173"/>
    </row>
    <row r="12" spans="1:26" ht="24.95" customHeight="1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77" t="s">
        <v>13</v>
      </c>
      <c r="Q12" s="251" t="s">
        <v>14</v>
      </c>
      <c r="R12" s="252"/>
      <c r="S12" s="252"/>
      <c r="T12" s="173"/>
      <c r="U12" s="173"/>
      <c r="V12" s="173"/>
      <c r="W12" s="173"/>
      <c r="X12" s="173"/>
      <c r="Y12" s="173"/>
      <c r="Z12" s="173"/>
    </row>
    <row r="13" spans="1:26" ht="24.95" customHeight="1">
      <c r="A13" s="180"/>
      <c r="B13" s="260" t="s">
        <v>15</v>
      </c>
      <c r="C13" s="261"/>
      <c r="D13" s="262"/>
      <c r="E13" s="266" t="s">
        <v>16</v>
      </c>
      <c r="F13" s="268" t="s">
        <v>17</v>
      </c>
      <c r="G13" s="269"/>
      <c r="H13" s="269"/>
      <c r="I13" s="269"/>
      <c r="J13" s="269"/>
      <c r="K13" s="269"/>
      <c r="L13" s="269"/>
      <c r="M13" s="270"/>
      <c r="N13" s="180"/>
      <c r="O13" s="180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</row>
    <row r="14" spans="1:26" ht="48" customHeight="1">
      <c r="A14" s="180"/>
      <c r="B14" s="263"/>
      <c r="C14" s="264"/>
      <c r="D14" s="265"/>
      <c r="E14" s="267"/>
      <c r="F14" s="210" t="s">
        <v>18</v>
      </c>
      <c r="G14" s="211" t="s">
        <v>19</v>
      </c>
      <c r="H14" s="212" t="s">
        <v>20</v>
      </c>
      <c r="I14" s="213" t="s">
        <v>19</v>
      </c>
      <c r="J14" s="214" t="s">
        <v>21</v>
      </c>
      <c r="K14" s="215" t="s">
        <v>19</v>
      </c>
      <c r="L14" s="216" t="s">
        <v>22</v>
      </c>
      <c r="M14" s="217" t="s">
        <v>19</v>
      </c>
      <c r="N14" s="180"/>
      <c r="O14" s="180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</row>
    <row r="15" spans="1:26" ht="24.95" customHeight="1">
      <c r="A15" s="180"/>
      <c r="B15" s="218" t="s">
        <v>23</v>
      </c>
      <c r="C15" s="218"/>
      <c r="D15" s="218"/>
      <c r="E15" s="219">
        <f>COUNTA(นักเรียน!$C$6:$C$50)</f>
        <v>34</v>
      </c>
      <c r="F15" s="220">
        <f>COUNTIFS(สรุปผลสมรรถนะ!$E$6:E42,3)</f>
        <v>0</v>
      </c>
      <c r="G15" s="221">
        <f>IF(ISERROR($F$15*100/$E$15),"-",ROUND(F15*100/$E$15,3))</f>
        <v>0</v>
      </c>
      <c r="H15" s="222">
        <f>COUNTIFS(สรุปผลสมรรถนะ!E6:E42,2)</f>
        <v>0</v>
      </c>
      <c r="I15" s="223">
        <f>IF(ISERROR($H$15*100/$E$15),"-",ROUND($H$15*100/$E$15,2))</f>
        <v>0</v>
      </c>
      <c r="J15" s="224" t="str">
        <f>IF(COUNTIF(สรุปผลสมรรถนะ!$E$6:$E$50,"1")=0,"-",COUNTIF(สรุปผลสมรรถนะ!$E$6:$E$50,"1"))</f>
        <v>-</v>
      </c>
      <c r="K15" s="225" t="str">
        <f>IF(ISERROR($J$15*100/$E$15),"-",ROUND($J$15*100/$E$15,1))</f>
        <v>-</v>
      </c>
      <c r="L15" s="226" t="str">
        <f>IF(COUNTIF(สรุปผลสมรรถนะ!$E$6:$E$50,"0")=0,"-",COUNTIF(สรุปผลสมรรถนะ!$E$6:$E$50,"0"))</f>
        <v>-</v>
      </c>
      <c r="M15" s="227" t="str">
        <f>IF(ISERROR(L15*100/E15),"-",ROUND(L15*100/E15,2))</f>
        <v>-</v>
      </c>
      <c r="N15" s="180"/>
      <c r="O15" s="180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</row>
    <row r="16" spans="1:26" ht="24.95" customHeight="1">
      <c r="A16" s="180"/>
      <c r="B16" s="218" t="s">
        <v>24</v>
      </c>
      <c r="C16" s="218"/>
      <c r="D16" s="218"/>
      <c r="E16" s="219">
        <f>COUNTA(นักเรียน!$C$6:$C$50)</f>
        <v>34</v>
      </c>
      <c r="F16" s="220">
        <f>COUNTIFS(สรุปผลสมรรถนะ!$F$6:F42,3)</f>
        <v>0</v>
      </c>
      <c r="G16" s="221">
        <f>IF(ISERROR($F$16*100/$E$16),"-",ROUND($F$16*100/$E$16,3))</f>
        <v>0</v>
      </c>
      <c r="H16" s="222">
        <f>COUNTIFS(สรุปผลสมรรถนะ!F6:F42,2)</f>
        <v>0</v>
      </c>
      <c r="I16" s="223">
        <f>IF(ISERROR($H$16*100/$E$16),"-",ROUND($H$16*100/$E$16,2))</f>
        <v>0</v>
      </c>
      <c r="J16" s="224" t="str">
        <f>IF(COUNTIF(สรุปผลสมรรถนะ!$F$6:$F$50,"1")=0,"-",COUNTIF(สรุปผลสมรรถนะ!$F$6:$F$50,"1"))</f>
        <v>-</v>
      </c>
      <c r="K16" s="225" t="str">
        <f>IF(ISERROR($J$16*100/$E$16),"-",ROUND($J$16*100/$E$16,1))</f>
        <v>-</v>
      </c>
      <c r="L16" s="226" t="str">
        <f>IF(COUNTIF(สรุปผลสมรรถนะ!$F$6:$F$50,"0")=0,"-",COUNTIF(สรุปผลสมรรถนะ!$F$6:$F$50,"0"))</f>
        <v>-</v>
      </c>
      <c r="M16" s="227" t="str">
        <f>IF(ISERROR(L16*100/E16),"-",ROUND(L16*100/E16,2))</f>
        <v>-</v>
      </c>
      <c r="N16" s="180"/>
      <c r="O16" s="180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</row>
    <row r="17" spans="1:26" ht="24.95" customHeight="1">
      <c r="A17" s="180"/>
      <c r="B17" s="218" t="s">
        <v>25</v>
      </c>
      <c r="C17" s="218"/>
      <c r="D17" s="218"/>
      <c r="E17" s="219">
        <f>COUNTA(นักเรียน!$C$6:$C$50)</f>
        <v>34</v>
      </c>
      <c r="F17" s="220">
        <f>COUNTIFS(สรุปผลสมรรถนะ!$G$6:G42,3)</f>
        <v>0</v>
      </c>
      <c r="G17" s="221">
        <f>IF(ISERROR($F$17*100/$E$17),"-",ROUND($F$17*100/$E$17,3))</f>
        <v>0</v>
      </c>
      <c r="H17" s="222">
        <f>COUNTIFS(สรุปผลสมรรถนะ!G6:G42,2)</f>
        <v>0</v>
      </c>
      <c r="I17" s="223">
        <f>IF(ISERROR($H$17*100/$E$17),"-",ROUND($H$17*100/$E$17,2))</f>
        <v>0</v>
      </c>
      <c r="J17" s="224" t="str">
        <f>IF(COUNTIF(สรุปผลสมรรถนะ!$G$6:$G$50,"1")=0,"-",COUNTIF(สรุปผลสมรรถนะ!$G$6:$G$50,"1"))</f>
        <v>-</v>
      </c>
      <c r="K17" s="225" t="str">
        <f>IF(ISERROR($J$17*100/$E$17),"-",ROUND($J$17*100/$E$17,1))</f>
        <v>-</v>
      </c>
      <c r="L17" s="226" t="str">
        <f>IF(COUNTIF(สรุปผลสมรรถนะ!$G$6:$G$50,"0")=0,"-",COUNTIF(สรุปผลสมรรถนะ!$G$6:$G$50,"0"))</f>
        <v>-</v>
      </c>
      <c r="M17" s="227" t="str">
        <f>IF(ISERROR(L17*100/E17),"-",ROUND(L17*100/E17,2))</f>
        <v>-</v>
      </c>
      <c r="N17" s="180"/>
      <c r="O17" s="180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</row>
    <row r="18" spans="1:26" ht="24.95" customHeight="1">
      <c r="A18" s="180"/>
      <c r="B18" s="218" t="s">
        <v>26</v>
      </c>
      <c r="C18" s="218"/>
      <c r="D18" s="218"/>
      <c r="E18" s="219">
        <f>COUNTA(นักเรียน!$C$6:$C$50)</f>
        <v>34</v>
      </c>
      <c r="F18" s="220">
        <f>COUNTIFS(สรุปผลสมรรถนะ!$H$6:H42,3)</f>
        <v>0</v>
      </c>
      <c r="G18" s="221">
        <f>IF(ISERROR($F$18*100/$E$18),"-",ROUND($F$18*100/$E$18,3))</f>
        <v>0</v>
      </c>
      <c r="H18" s="222">
        <f>COUNTIFS(สรุปผลสมรรถนะ!H6:H42,2)</f>
        <v>0</v>
      </c>
      <c r="I18" s="223">
        <f>IF(ISERROR($H$18*100/$E$18),"-",ROUND($H$18*100/$E$18,2))</f>
        <v>0</v>
      </c>
      <c r="J18" s="224" t="str">
        <f>IF(COUNTIF(สรุปผลสมรรถนะ!$H$6:$H$50,"1")=0,"-",COUNTIF(สรุปผลสมรรถนะ!$H$6:$H$50,"1"))</f>
        <v>-</v>
      </c>
      <c r="K18" s="225" t="str">
        <f>IF(ISERROR($J$18*100/$E$18),"-",ROUND($J$18*100/$E$18,1))</f>
        <v>-</v>
      </c>
      <c r="L18" s="226" t="str">
        <f>IF(COUNTIF(สรุปผลสมรรถนะ!$H$6:$H$50,"0")=0,"-",COUNTIF(สรุปผลสมรรถนะ!$H$6:$H$50,"0"))</f>
        <v>-</v>
      </c>
      <c r="M18" s="227" t="str">
        <f>IF(ISERROR(L18*100/E18),"-",ROUND(L18*100/E18,2))</f>
        <v>-</v>
      </c>
      <c r="N18" s="180"/>
      <c r="O18" s="180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</row>
    <row r="19" spans="1:26" ht="24.95" customHeight="1">
      <c r="A19" s="180"/>
      <c r="B19" s="218" t="s">
        <v>27</v>
      </c>
      <c r="C19" s="218"/>
      <c r="D19" s="218"/>
      <c r="E19" s="219">
        <f>COUNTA(นักเรียน!$C$6:$C$50)</f>
        <v>34</v>
      </c>
      <c r="F19" s="220">
        <f>COUNTIFS(สรุปผลสมรรถนะ!$I$6:I42,3)</f>
        <v>0</v>
      </c>
      <c r="G19" s="221">
        <f>IF(ISERROR($F$19*100/$E$19),"-",ROUND($F$19*100/$E$19,3))</f>
        <v>0</v>
      </c>
      <c r="H19" s="222">
        <f>COUNTIFS(สรุปผลสมรรถนะ!I6:I42,2)</f>
        <v>0</v>
      </c>
      <c r="I19" s="223">
        <f>IF(ISERROR($H$19*100/$E$19),"-",ROUND($H$19*100/$E$19,2))</f>
        <v>0</v>
      </c>
      <c r="J19" s="224" t="str">
        <f>IF(COUNTIF(สรุปผลสมรรถนะ!$I$6:$I$50,"1")=0,"-",COUNTIF(สรุปผลสมรรถนะ!$I$6:$I$50,"1"))</f>
        <v>-</v>
      </c>
      <c r="K19" s="225" t="str">
        <f>IF(ISERROR($J$19*100/$E$19),"-",ROUND($J$19*100/$E$19,1))</f>
        <v>-</v>
      </c>
      <c r="L19" s="226" t="str">
        <f>IF(COUNTIF(สรุปผลสมรรถนะ!$I$6:$I$50,"0")=0,"-",COUNTIF(สรุปผลสมรรถนะ!$I$6:$I$50,"0"))</f>
        <v>-</v>
      </c>
      <c r="M19" s="227" t="str">
        <f>IF(ISERROR(L19*100/E19),"-",ROUND(L19*100/E19,2))</f>
        <v>-</v>
      </c>
      <c r="N19" s="180"/>
      <c r="O19" s="180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</row>
    <row r="20" spans="1:26" ht="24.95" customHeight="1">
      <c r="A20" s="180"/>
      <c r="B20" s="259" t="s">
        <v>28</v>
      </c>
      <c r="C20" s="257"/>
      <c r="D20" s="257"/>
      <c r="E20" s="258"/>
      <c r="F20" s="220" t="str">
        <f>IF(SUM($F$15:$F$19)=0,"-",SUM($F$15:$F$19))</f>
        <v>-</v>
      </c>
      <c r="G20" s="228" t="e">
        <f>($F$20*100/($E$19*5))</f>
        <v>#VALUE!</v>
      </c>
      <c r="H20" s="222" t="str">
        <f>IF(SUM($H$15:$H$19)=0,"-",SUM($H$15:$H$19))</f>
        <v>-</v>
      </c>
      <c r="I20" s="228" t="e">
        <f>($H$20*100/($E$19*5))</f>
        <v>#VALUE!</v>
      </c>
      <c r="J20" s="224" t="str">
        <f>IF(SUM($J$15:$J$19)=0,"-",SUM($J$15:$J$19))</f>
        <v>-</v>
      </c>
      <c r="K20" s="228" t="e">
        <f>($J$20*100/($E$19*5))</f>
        <v>#VALUE!</v>
      </c>
      <c r="L20" s="226" t="str">
        <f>IF(SUM(L15:L19)=0,"-",SUM(L15:L19))</f>
        <v>-</v>
      </c>
      <c r="M20" s="229" t="e">
        <f>($L$20*100/($K$19*5))</f>
        <v>#VALUE!</v>
      </c>
      <c r="N20" s="180"/>
      <c r="O20" s="180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</row>
    <row r="21" spans="1:26" ht="24.95" customHeight="1">
      <c r="A21" s="180"/>
      <c r="B21" s="259" t="s">
        <v>29</v>
      </c>
      <c r="C21" s="257"/>
      <c r="D21" s="257"/>
      <c r="E21" s="258"/>
      <c r="F21" s="256" t="e">
        <f>(100*($F$20+$H$20))/($E$19*5)</f>
        <v>#VALUE!</v>
      </c>
      <c r="G21" s="257"/>
      <c r="H21" s="257"/>
      <c r="I21" s="258"/>
      <c r="J21" s="230"/>
      <c r="K21" s="230"/>
      <c r="L21" s="230"/>
      <c r="M21" s="230"/>
      <c r="N21" s="180"/>
      <c r="O21" s="180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</row>
    <row r="22" spans="1:26" ht="24.95" customHeight="1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</row>
    <row r="23" spans="1:26" ht="24.95" customHeight="1">
      <c r="A23" s="180"/>
      <c r="B23" s="180" t="s">
        <v>30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</row>
    <row r="24" spans="1:26" ht="24.95" customHeight="1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</row>
    <row r="25" spans="1:26" ht="24.95" customHeight="1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</row>
    <row r="26" spans="1:26" ht="24.95" customHeight="1">
      <c r="A26" s="180"/>
      <c r="B26" s="180"/>
      <c r="C26" s="180"/>
      <c r="D26" s="180"/>
      <c r="E26" s="249" t="str">
        <f>สรุปผลสมรรถนะ!F52&amp;สรุปผลสมรรถนะ!J52</f>
        <v>(นายวีรศักดิ์ ชัยปัญญา)</v>
      </c>
      <c r="F26" s="249"/>
      <c r="G26" s="249"/>
      <c r="H26" s="249"/>
      <c r="I26" s="249"/>
      <c r="J26" s="249"/>
      <c r="K26" s="249"/>
      <c r="L26" s="249"/>
      <c r="M26" s="249"/>
      <c r="N26" s="180"/>
      <c r="O26" s="180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</row>
    <row r="27" spans="1:26" ht="24.95" customHeight="1">
      <c r="A27" s="180"/>
      <c r="B27" s="180"/>
      <c r="C27" s="180"/>
      <c r="D27" s="180"/>
      <c r="E27" s="180"/>
      <c r="F27" s="249" t="str">
        <f>"ตำแหน่ง  "&amp;Q12</f>
        <v>ตำแหน่ง  ครู</v>
      </c>
      <c r="G27" s="250"/>
      <c r="H27" s="250"/>
      <c r="I27" s="250"/>
      <c r="J27" s="250"/>
      <c r="K27" s="250"/>
      <c r="L27" s="180"/>
      <c r="M27" s="180"/>
      <c r="N27" s="180"/>
      <c r="O27" s="180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</row>
    <row r="28" spans="1:26" ht="24.95" customHeight="1">
      <c r="A28" s="180"/>
      <c r="B28" s="180"/>
      <c r="C28" s="180"/>
      <c r="D28" s="180"/>
      <c r="E28" s="180"/>
      <c r="F28" s="249" t="s">
        <v>314</v>
      </c>
      <c r="G28" s="250"/>
      <c r="H28" s="250"/>
      <c r="I28" s="250"/>
      <c r="J28" s="250"/>
      <c r="K28" s="250"/>
      <c r="L28" s="180"/>
      <c r="M28" s="180"/>
      <c r="N28" s="180"/>
      <c r="O28" s="180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</row>
    <row r="29" spans="1:26" ht="21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</row>
    <row r="30" spans="1:26" ht="21" customHeight="1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</row>
    <row r="31" spans="1:26" ht="21" customHeight="1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</row>
    <row r="32" spans="1:26" ht="21" customHeight="1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</row>
    <row r="33" spans="1:26" ht="21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</row>
    <row r="34" spans="1:26" ht="21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</row>
    <row r="35" spans="1:26" ht="21" customHeight="1">
      <c r="A35" s="173"/>
      <c r="B35" s="173"/>
      <c r="C35" s="173"/>
      <c r="D35" s="173"/>
      <c r="E35" s="179">
        <f>SUM(E15:E19)</f>
        <v>170</v>
      </c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</row>
    <row r="36" spans="1:26" ht="21" customHeight="1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</row>
    <row r="37" spans="1:26" ht="21" customHeight="1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</row>
    <row r="38" spans="1:26" ht="21" customHeight="1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</row>
    <row r="39" spans="1:26" ht="21" customHeight="1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</row>
    <row r="40" spans="1:26" ht="21" customHeight="1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</row>
    <row r="41" spans="1:26" ht="21" customHeight="1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</row>
    <row r="42" spans="1:26" ht="21" customHeight="1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</row>
    <row r="43" spans="1:26" ht="21" customHeight="1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</row>
    <row r="44" spans="1:26" ht="21" customHeight="1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</row>
    <row r="45" spans="1:26" ht="21" customHeight="1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</row>
    <row r="46" spans="1:26" ht="21" customHeight="1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</row>
    <row r="47" spans="1:26" ht="21" customHeight="1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</row>
    <row r="48" spans="1:26" ht="21" customHeight="1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</row>
    <row r="49" spans="1:26" ht="21" customHeight="1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</row>
    <row r="50" spans="1:26" ht="21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</row>
    <row r="51" spans="1:26" ht="21" customHeight="1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</row>
    <row r="52" spans="1:26" ht="21" customHeight="1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</row>
    <row r="53" spans="1:26" ht="21" customHeight="1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</row>
    <row r="54" spans="1:26" ht="21" customHeight="1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</row>
    <row r="55" spans="1:26" ht="21" customHeight="1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</row>
    <row r="56" spans="1:26" ht="21" customHeight="1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</row>
    <row r="57" spans="1:26" ht="21" customHeight="1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</row>
    <row r="58" spans="1:26" ht="21" customHeight="1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</row>
    <row r="59" spans="1:26" ht="21" customHeight="1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</row>
    <row r="60" spans="1:26" ht="21" customHeight="1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</row>
    <row r="61" spans="1:26" ht="21" customHeight="1">
      <c r="A61" s="173"/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</row>
    <row r="62" spans="1:26" ht="21" customHeight="1">
      <c r="A62" s="173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</row>
    <row r="63" spans="1:26" ht="21" customHeight="1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</row>
    <row r="64" spans="1:26" ht="21" customHeight="1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</row>
    <row r="65" spans="1:26" ht="21" customHeight="1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</row>
    <row r="66" spans="1:26" ht="21" customHeight="1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</row>
    <row r="67" spans="1:26" ht="21" customHeight="1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</row>
    <row r="68" spans="1:26" ht="21" customHeight="1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</row>
    <row r="69" spans="1:26" ht="21" customHeight="1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</row>
    <row r="70" spans="1:26" ht="21" customHeight="1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</row>
    <row r="71" spans="1:26" ht="21" customHeight="1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</row>
    <row r="72" spans="1:26" ht="21" customHeight="1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</row>
    <row r="73" spans="1:26" ht="21" customHeight="1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</row>
    <row r="74" spans="1:26" ht="21" customHeight="1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</row>
    <row r="75" spans="1:26" ht="21" customHeight="1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</row>
    <row r="76" spans="1:26" ht="21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</row>
    <row r="77" spans="1:26" ht="21" customHeight="1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</row>
    <row r="78" spans="1:26" ht="21" customHeight="1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</row>
    <row r="79" spans="1:26" ht="21" customHeight="1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</row>
    <row r="80" spans="1:26" ht="21" customHeight="1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</row>
    <row r="81" spans="1:26" ht="21" customHeight="1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</row>
    <row r="82" spans="1:26" ht="21" customHeight="1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</row>
    <row r="83" spans="1:26" ht="21" customHeight="1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</row>
    <row r="84" spans="1:26" ht="21" customHeight="1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</row>
    <row r="85" spans="1:26" ht="21" customHeight="1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</row>
    <row r="86" spans="1:26" ht="21" customHeight="1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</row>
    <row r="87" spans="1:26" ht="21" customHeight="1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</row>
    <row r="88" spans="1:26" ht="21" customHeight="1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</row>
    <row r="89" spans="1:26" ht="21" customHeight="1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21" customHeight="1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21" customHeight="1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21" customHeight="1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21" customHeight="1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21" customHeight="1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</row>
    <row r="95" spans="1:26" ht="21" customHeight="1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</row>
    <row r="96" spans="1:26" ht="21" customHeight="1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</row>
    <row r="97" spans="1:26" ht="21" customHeight="1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</row>
    <row r="98" spans="1:26" ht="21" customHeight="1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</row>
    <row r="99" spans="1:26" ht="21" customHeight="1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</row>
    <row r="100" spans="1:26" ht="21" customHeight="1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</row>
    <row r="101" spans="1:26" ht="21" customHeight="1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</row>
    <row r="102" spans="1:26" ht="21" customHeight="1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</row>
    <row r="103" spans="1:26" ht="21" customHeight="1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</row>
    <row r="104" spans="1:26" ht="21" customHeight="1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</row>
    <row r="105" spans="1:26" ht="21" customHeight="1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</row>
    <row r="106" spans="1:26" ht="21" customHeight="1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</row>
    <row r="107" spans="1:26" ht="21" customHeight="1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</row>
    <row r="108" spans="1:26" ht="21" customHeight="1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</row>
    <row r="109" spans="1:26" ht="21" customHeight="1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</row>
    <row r="110" spans="1:26" ht="21" customHeight="1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</row>
    <row r="111" spans="1:26" ht="21" customHeight="1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</row>
    <row r="112" spans="1:26" ht="21" customHeight="1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</row>
    <row r="113" spans="1:26" ht="21" customHeight="1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</row>
    <row r="114" spans="1:26" ht="21" customHeight="1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</row>
    <row r="115" spans="1:26" ht="21" customHeight="1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</row>
    <row r="116" spans="1:26" ht="21" customHeight="1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</row>
    <row r="117" spans="1:26" ht="21" customHeight="1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</row>
    <row r="118" spans="1:26" ht="21" customHeight="1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</row>
    <row r="119" spans="1:26" ht="21" customHeight="1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</row>
    <row r="120" spans="1:26" ht="21" customHeight="1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</row>
    <row r="121" spans="1:26" ht="21" customHeight="1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</row>
    <row r="122" spans="1:26" ht="21" customHeight="1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</row>
    <row r="123" spans="1:26" ht="21" customHeight="1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</row>
    <row r="124" spans="1:26" ht="21" customHeight="1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</row>
    <row r="125" spans="1:26" ht="21" customHeight="1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</row>
    <row r="126" spans="1:26" ht="21" customHeight="1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</row>
    <row r="127" spans="1:26" ht="21" customHeight="1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</row>
    <row r="128" spans="1:26" ht="21" customHeight="1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</row>
    <row r="129" spans="1:26" ht="21" customHeight="1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</row>
    <row r="130" spans="1:26" ht="21" customHeight="1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</row>
    <row r="131" spans="1:26" ht="21" customHeight="1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</row>
    <row r="132" spans="1:26" ht="21" customHeight="1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</row>
    <row r="133" spans="1:26" ht="21" customHeight="1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</row>
    <row r="134" spans="1:26" ht="21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</row>
    <row r="135" spans="1:26" ht="21" customHeight="1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</row>
    <row r="136" spans="1:26" ht="21" customHeight="1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</row>
    <row r="137" spans="1:26" ht="21" customHeight="1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</row>
    <row r="138" spans="1:26" ht="21" customHeight="1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</row>
    <row r="139" spans="1:26" ht="21" customHeight="1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</row>
    <row r="140" spans="1:26" ht="21" customHeight="1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</row>
    <row r="141" spans="1:26" ht="21" customHeight="1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</row>
    <row r="142" spans="1:26" ht="21" customHeight="1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</row>
    <row r="143" spans="1:26" ht="21" customHeight="1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</row>
    <row r="144" spans="1:26" ht="21" customHeight="1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</row>
    <row r="145" spans="1:26" ht="21" customHeight="1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</row>
    <row r="146" spans="1:26" ht="21" customHeight="1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</row>
    <row r="147" spans="1:26" ht="21" customHeight="1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</row>
    <row r="148" spans="1:26" ht="21" customHeight="1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</row>
    <row r="149" spans="1:26" ht="21" customHeight="1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</row>
    <row r="150" spans="1:26" ht="21" customHeight="1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</row>
    <row r="151" spans="1:26" ht="21" customHeight="1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</row>
    <row r="152" spans="1:26" ht="21" customHeight="1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</row>
    <row r="153" spans="1:26" ht="21" customHeight="1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</row>
    <row r="154" spans="1:26" ht="21" customHeight="1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</row>
    <row r="155" spans="1:26" ht="21" customHeight="1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</row>
    <row r="156" spans="1:26" ht="21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</row>
    <row r="157" spans="1:26" ht="21" customHeight="1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</row>
    <row r="158" spans="1:26" ht="21" customHeight="1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</row>
    <row r="159" spans="1:26" ht="21" customHeight="1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</row>
    <row r="160" spans="1:26" ht="21" customHeight="1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</row>
    <row r="161" spans="1:26" ht="21" customHeight="1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</row>
    <row r="162" spans="1:26" ht="21" customHeight="1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</row>
    <row r="163" spans="1:26" ht="21" customHeight="1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</row>
    <row r="164" spans="1:26" ht="21" customHeight="1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</row>
    <row r="165" spans="1:26" ht="21" customHeight="1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</row>
    <row r="166" spans="1:26" ht="21" customHeight="1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</row>
    <row r="167" spans="1:26" ht="21" customHeight="1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</row>
    <row r="168" spans="1:26" ht="21" customHeight="1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</row>
    <row r="169" spans="1:26" ht="21" customHeight="1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</row>
    <row r="170" spans="1:26" ht="21" customHeight="1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</row>
    <row r="171" spans="1:26" ht="21" customHeight="1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</row>
    <row r="172" spans="1:26" ht="21" customHeight="1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</row>
    <row r="173" spans="1:26" ht="21" customHeight="1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</row>
    <row r="174" spans="1:26" ht="21" customHeight="1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</row>
    <row r="175" spans="1:26" ht="21" customHeight="1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</row>
    <row r="176" spans="1:26" ht="21" customHeight="1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</row>
    <row r="177" spans="1:26" ht="21" customHeight="1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</row>
    <row r="178" spans="1:26" ht="21" customHeight="1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</row>
    <row r="179" spans="1:26" ht="21" customHeight="1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</row>
    <row r="180" spans="1:26" ht="21" customHeight="1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</row>
    <row r="181" spans="1:26" ht="21" customHeight="1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</row>
    <row r="182" spans="1:26" ht="21" customHeight="1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</row>
    <row r="183" spans="1:26" ht="21" customHeight="1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</row>
    <row r="184" spans="1:26" ht="21" customHeight="1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</row>
    <row r="185" spans="1:26" ht="21" customHeight="1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</row>
    <row r="186" spans="1:26" ht="21" customHeight="1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</row>
    <row r="187" spans="1:26" ht="21" customHeight="1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</row>
    <row r="188" spans="1:26" ht="21" customHeight="1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</row>
    <row r="189" spans="1:26" ht="21" customHeight="1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</row>
    <row r="190" spans="1:26" ht="21" customHeight="1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</row>
    <row r="191" spans="1:26" ht="21" customHeight="1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</row>
    <row r="192" spans="1:26" ht="21" customHeight="1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</row>
    <row r="193" spans="1:26" ht="21" customHeight="1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</row>
    <row r="194" spans="1:26" ht="21" customHeight="1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</row>
    <row r="195" spans="1:26" ht="21" customHeight="1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</row>
    <row r="196" spans="1:26" ht="21" customHeight="1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</row>
    <row r="197" spans="1:26" ht="21" customHeight="1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</row>
    <row r="198" spans="1:26" ht="21" customHeight="1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</row>
    <row r="199" spans="1:26" ht="21" customHeight="1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</row>
    <row r="200" spans="1:26" ht="21" customHeight="1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</row>
    <row r="201" spans="1:26" ht="21" customHeight="1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</row>
    <row r="202" spans="1:26" ht="21" customHeight="1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</row>
    <row r="203" spans="1:26" ht="21" customHeight="1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</row>
    <row r="204" spans="1:26" ht="21" customHeight="1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</row>
    <row r="205" spans="1:26" ht="21" customHeight="1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</row>
    <row r="206" spans="1:26" ht="21" customHeight="1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</row>
    <row r="207" spans="1:26" ht="21" customHeight="1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</row>
    <row r="208" spans="1:26" ht="21" customHeight="1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</row>
    <row r="209" spans="1:26" ht="21" customHeight="1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</row>
    <row r="210" spans="1:26" ht="21" customHeight="1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</row>
    <row r="211" spans="1:26" ht="21" customHeight="1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</row>
    <row r="212" spans="1:26" ht="21" customHeight="1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</row>
    <row r="213" spans="1:26" ht="21" customHeight="1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</row>
    <row r="214" spans="1:26" ht="21" customHeight="1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</row>
    <row r="215" spans="1:26" ht="21" customHeight="1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</row>
    <row r="216" spans="1:26" ht="21" customHeight="1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</row>
    <row r="217" spans="1:26" ht="21" customHeight="1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</row>
    <row r="218" spans="1:26" ht="21" customHeight="1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</row>
    <row r="219" spans="1:26" ht="21" customHeight="1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</row>
    <row r="220" spans="1:26" ht="21" customHeight="1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</row>
    <row r="221" spans="1:26" ht="21" customHeight="1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</row>
    <row r="222" spans="1:26" ht="21" customHeight="1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</row>
    <row r="223" spans="1:26" ht="21" customHeight="1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</row>
    <row r="224" spans="1:26" ht="21" customHeight="1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</row>
    <row r="225" spans="1:26" ht="21" customHeight="1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</row>
    <row r="226" spans="1:26" ht="21" customHeight="1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</row>
    <row r="227" spans="1:26" ht="21" customHeight="1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</row>
    <row r="228" spans="1:26" ht="21" customHeight="1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</row>
    <row r="229" spans="1:26" ht="21" customHeight="1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</row>
    <row r="230" spans="1:26" ht="21" customHeight="1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</row>
    <row r="231" spans="1:26" ht="21" customHeight="1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</row>
    <row r="232" spans="1:26" ht="21" customHeight="1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  <c r="X232" s="173"/>
      <c r="Y232" s="173"/>
      <c r="Z232" s="173"/>
    </row>
    <row r="233" spans="1:26" ht="21" customHeight="1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</row>
    <row r="234" spans="1:26" ht="21" customHeight="1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  <c r="V234" s="173"/>
      <c r="W234" s="173"/>
      <c r="X234" s="173"/>
      <c r="Y234" s="173"/>
      <c r="Z234" s="173"/>
    </row>
    <row r="235" spans="1:26" ht="21" customHeight="1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</row>
    <row r="236" spans="1:26" ht="21" customHeight="1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</row>
    <row r="237" spans="1:26" ht="21" customHeight="1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</row>
    <row r="238" spans="1:26" ht="21" customHeight="1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</row>
    <row r="239" spans="1:26" ht="21" customHeight="1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</row>
    <row r="240" spans="1:26" ht="21" customHeight="1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3"/>
      <c r="Z240" s="173"/>
    </row>
    <row r="241" spans="1:26" ht="21" customHeight="1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  <c r="X241" s="173"/>
      <c r="Y241" s="173"/>
      <c r="Z241" s="173"/>
    </row>
    <row r="242" spans="1:26" ht="21" customHeight="1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  <c r="V242" s="173"/>
      <c r="W242" s="173"/>
      <c r="X242" s="173"/>
      <c r="Y242" s="173"/>
      <c r="Z242" s="173"/>
    </row>
    <row r="243" spans="1:26" ht="21" customHeight="1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</row>
    <row r="244" spans="1:26" ht="21" customHeight="1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  <c r="X244" s="173"/>
      <c r="Y244" s="173"/>
      <c r="Z244" s="173"/>
    </row>
    <row r="245" spans="1:26" ht="21" customHeight="1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</row>
    <row r="246" spans="1:26" ht="21" customHeight="1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</row>
    <row r="247" spans="1:26" ht="21" customHeight="1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</row>
    <row r="248" spans="1:26" ht="21" customHeight="1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</row>
    <row r="249" spans="1:26" ht="21" customHeight="1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</row>
    <row r="250" spans="1:26" ht="21" customHeight="1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</row>
    <row r="251" spans="1:26" ht="21" customHeight="1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</row>
    <row r="252" spans="1:26" ht="21" customHeight="1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</row>
    <row r="253" spans="1:26" ht="21" customHeight="1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</row>
    <row r="254" spans="1:26" ht="21" customHeight="1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</row>
    <row r="255" spans="1:26" ht="21" customHeight="1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</row>
    <row r="256" spans="1:26" ht="21" customHeight="1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</row>
    <row r="257" spans="1:26" ht="21" customHeight="1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</row>
    <row r="258" spans="1:26" ht="21" customHeight="1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</row>
    <row r="259" spans="1:26" ht="21" customHeight="1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</row>
    <row r="260" spans="1:26" ht="21" customHeight="1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</row>
    <row r="261" spans="1:26" ht="21" customHeight="1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</row>
    <row r="262" spans="1:26" ht="21" customHeight="1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</row>
    <row r="263" spans="1:26" ht="21" customHeight="1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</row>
    <row r="264" spans="1:26" ht="21" customHeight="1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</row>
    <row r="265" spans="1:26" ht="21" customHeight="1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</row>
    <row r="266" spans="1:26" ht="21" customHeight="1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</row>
    <row r="267" spans="1:26" ht="21" customHeight="1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</row>
    <row r="268" spans="1:26" ht="21" customHeight="1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</row>
    <row r="269" spans="1:26" ht="21" customHeight="1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</row>
    <row r="270" spans="1:26" ht="21" customHeight="1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</row>
    <row r="271" spans="1:26" ht="21" customHeight="1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</row>
    <row r="272" spans="1:26" ht="21" customHeight="1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</row>
    <row r="273" spans="1:26" ht="21" customHeight="1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</row>
    <row r="274" spans="1:26" ht="21" customHeight="1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</row>
    <row r="275" spans="1:26" ht="21" customHeight="1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</row>
    <row r="276" spans="1:26" ht="21" customHeight="1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</row>
    <row r="277" spans="1:26" ht="21" customHeight="1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</row>
    <row r="278" spans="1:26" ht="21" customHeight="1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</row>
    <row r="279" spans="1:26" ht="21" customHeight="1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</row>
    <row r="280" spans="1:26" ht="21" customHeight="1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</row>
    <row r="281" spans="1:26" ht="21" customHeight="1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</row>
    <row r="282" spans="1:26" ht="21" customHeight="1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</row>
    <row r="283" spans="1:26" ht="21" customHeight="1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</row>
    <row r="284" spans="1:26" ht="21" customHeight="1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</row>
    <row r="285" spans="1:26" ht="21" customHeight="1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</row>
    <row r="286" spans="1:26" ht="21" customHeight="1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</row>
    <row r="287" spans="1:26" ht="21" customHeight="1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</row>
    <row r="288" spans="1:26" ht="21" customHeight="1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</row>
    <row r="289" spans="1:26" ht="21" customHeight="1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</row>
    <row r="290" spans="1:26" ht="21" customHeight="1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</row>
    <row r="291" spans="1:26" ht="21" customHeight="1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</row>
    <row r="292" spans="1:26" ht="21" customHeight="1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</row>
    <row r="293" spans="1:26" ht="21" customHeight="1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</row>
    <row r="294" spans="1:26" ht="21" customHeight="1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</row>
    <row r="295" spans="1:26" ht="21" customHeight="1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</row>
    <row r="296" spans="1:26" ht="21" customHeight="1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</row>
    <row r="297" spans="1:26" ht="21" customHeight="1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</row>
    <row r="298" spans="1:26" ht="21" customHeight="1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</row>
    <row r="299" spans="1:26" ht="21" customHeight="1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</row>
    <row r="300" spans="1:26" ht="21" customHeight="1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</row>
    <row r="301" spans="1:26" ht="21" customHeight="1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</row>
    <row r="302" spans="1:26" ht="21" customHeight="1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</row>
    <row r="303" spans="1:26" ht="21" customHeight="1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</row>
    <row r="304" spans="1:26" ht="21" customHeight="1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  <c r="V304" s="173"/>
      <c r="W304" s="173"/>
      <c r="X304" s="173"/>
      <c r="Y304" s="173"/>
      <c r="Z304" s="173"/>
    </row>
    <row r="305" spans="1:26" ht="21" customHeight="1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  <c r="V305" s="173"/>
      <c r="W305" s="173"/>
      <c r="X305" s="173"/>
      <c r="Y305" s="173"/>
      <c r="Z305" s="173"/>
    </row>
    <row r="306" spans="1:26" ht="21" customHeight="1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</row>
    <row r="307" spans="1:26" ht="21" customHeight="1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</row>
    <row r="308" spans="1:26" ht="21" customHeight="1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</row>
    <row r="309" spans="1:26" ht="21" customHeight="1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</row>
    <row r="310" spans="1:26" ht="21" customHeight="1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</row>
    <row r="311" spans="1:26" ht="21" customHeight="1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</row>
    <row r="312" spans="1:26" ht="21" customHeight="1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</row>
    <row r="313" spans="1:26" ht="21" customHeight="1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</row>
    <row r="314" spans="1:26" ht="21" customHeight="1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</row>
    <row r="315" spans="1:26" ht="21" customHeight="1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</row>
    <row r="316" spans="1:26" ht="21" customHeight="1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</row>
    <row r="317" spans="1:26" ht="21" customHeight="1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</row>
    <row r="318" spans="1:26" ht="21" customHeight="1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</row>
    <row r="319" spans="1:26" ht="21" customHeight="1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</row>
    <row r="320" spans="1:26" ht="21" customHeight="1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</row>
    <row r="321" spans="1:26" ht="21" customHeight="1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</row>
    <row r="322" spans="1:26" ht="21" customHeight="1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</row>
    <row r="323" spans="1:26" ht="21" customHeight="1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</row>
    <row r="324" spans="1:26" ht="21" customHeight="1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</row>
    <row r="325" spans="1:26" ht="21" customHeight="1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</row>
    <row r="326" spans="1:26" ht="21" customHeight="1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</row>
    <row r="327" spans="1:26" ht="21" customHeight="1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</row>
    <row r="328" spans="1:26" ht="21" customHeight="1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</row>
    <row r="329" spans="1:26" ht="21" customHeight="1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</row>
    <row r="330" spans="1:26" ht="21" customHeight="1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</row>
    <row r="331" spans="1:26" ht="21" customHeight="1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</row>
    <row r="332" spans="1:26" ht="21" customHeight="1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</row>
    <row r="333" spans="1:26" ht="21" customHeight="1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</row>
    <row r="334" spans="1:26" ht="21" customHeight="1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</row>
    <row r="335" spans="1:26" ht="21" customHeight="1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</row>
    <row r="336" spans="1:26" ht="21" customHeight="1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</row>
    <row r="337" spans="1:26" ht="21" customHeight="1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</row>
    <row r="338" spans="1:26" ht="21" customHeight="1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</row>
    <row r="339" spans="1:26" ht="21" customHeight="1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</row>
    <row r="340" spans="1:26" ht="21" customHeight="1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</row>
    <row r="341" spans="1:26" ht="21" customHeight="1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</row>
    <row r="342" spans="1:26" ht="21" customHeight="1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</row>
    <row r="343" spans="1:26" ht="21" customHeight="1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</row>
    <row r="344" spans="1:26" ht="21" customHeight="1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</row>
    <row r="345" spans="1:26" ht="21" customHeight="1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</row>
    <row r="346" spans="1:26" ht="21" customHeight="1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</row>
    <row r="347" spans="1:26" ht="21" customHeight="1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</row>
    <row r="348" spans="1:26" ht="21" customHeight="1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</row>
    <row r="349" spans="1:26" ht="21" customHeight="1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</row>
    <row r="350" spans="1:26" ht="21" customHeight="1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</row>
    <row r="351" spans="1:26" ht="21" customHeight="1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</row>
    <row r="352" spans="1:26" ht="21" customHeight="1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</row>
    <row r="353" spans="1:26" ht="21" customHeight="1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</row>
    <row r="354" spans="1:26" ht="21" customHeight="1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</row>
    <row r="355" spans="1:26" ht="21" customHeight="1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</row>
    <row r="356" spans="1:26" ht="21" customHeight="1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</row>
    <row r="357" spans="1:26" ht="21" customHeight="1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</row>
    <row r="358" spans="1:26" ht="21" customHeight="1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</row>
    <row r="359" spans="1:26" ht="21" customHeight="1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</row>
    <row r="360" spans="1:26" ht="21" customHeight="1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</row>
    <row r="361" spans="1:26" ht="21" customHeight="1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</row>
    <row r="362" spans="1:26" ht="21" customHeight="1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</row>
    <row r="363" spans="1:26" ht="21" customHeight="1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</row>
    <row r="364" spans="1:26" ht="21" customHeight="1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</row>
    <row r="365" spans="1:26" ht="21" customHeight="1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  <c r="V365" s="173"/>
      <c r="W365" s="173"/>
      <c r="X365" s="173"/>
      <c r="Y365" s="173"/>
      <c r="Z365" s="173"/>
    </row>
    <row r="366" spans="1:26" ht="21" customHeight="1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</row>
    <row r="367" spans="1:26" ht="21" customHeight="1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</row>
    <row r="368" spans="1:26" ht="21" customHeight="1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</row>
    <row r="369" spans="1:26" ht="21" customHeight="1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</row>
    <row r="370" spans="1:26" ht="21" customHeight="1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</row>
    <row r="371" spans="1:26" ht="21" customHeight="1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</row>
    <row r="372" spans="1:26" ht="21" customHeight="1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</row>
    <row r="373" spans="1:26" ht="21" customHeight="1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</row>
    <row r="374" spans="1:26" ht="21" customHeight="1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</row>
    <row r="375" spans="1:26" ht="21" customHeight="1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</row>
    <row r="376" spans="1:26" ht="21" customHeight="1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</row>
    <row r="377" spans="1:26" ht="21" customHeight="1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</row>
    <row r="378" spans="1:26" ht="21" customHeight="1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</row>
    <row r="379" spans="1:26" ht="21" customHeight="1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</row>
    <row r="380" spans="1:26" ht="21" customHeight="1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</row>
    <row r="381" spans="1:26" ht="21" customHeight="1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</row>
    <row r="382" spans="1:26" ht="21" customHeight="1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</row>
    <row r="383" spans="1:26" ht="21" customHeight="1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</row>
    <row r="384" spans="1:26" ht="21" customHeight="1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</row>
    <row r="385" spans="1:26" ht="21" customHeight="1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</row>
    <row r="386" spans="1:26" ht="21" customHeight="1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</row>
    <row r="387" spans="1:26" ht="21" customHeight="1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</row>
    <row r="388" spans="1:26" ht="21" customHeight="1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</row>
    <row r="389" spans="1:26" ht="21" customHeight="1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</row>
    <row r="390" spans="1:26" ht="21" customHeight="1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</row>
    <row r="391" spans="1:26" ht="21" customHeight="1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</row>
    <row r="392" spans="1:26" ht="21" customHeight="1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</row>
    <row r="393" spans="1:26" ht="21" customHeight="1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</row>
    <row r="394" spans="1:26" ht="21" customHeight="1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</row>
    <row r="395" spans="1:26" ht="21" customHeight="1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</row>
    <row r="396" spans="1:26" ht="21" customHeight="1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</row>
    <row r="397" spans="1:26" ht="21" customHeight="1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</row>
    <row r="398" spans="1:26" ht="21" customHeight="1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</row>
    <row r="399" spans="1:26" ht="21" customHeight="1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</row>
    <row r="400" spans="1:26" ht="21" customHeight="1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</row>
    <row r="401" spans="1:26" ht="21" customHeight="1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173"/>
      <c r="Z401" s="173"/>
    </row>
    <row r="402" spans="1:26" ht="21" customHeight="1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</row>
    <row r="403" spans="1:26" ht="21" customHeight="1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</row>
    <row r="404" spans="1:26" ht="21" customHeight="1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</row>
    <row r="405" spans="1:26" ht="21" customHeight="1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</row>
    <row r="406" spans="1:26" ht="21" customHeight="1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</row>
    <row r="407" spans="1:26" ht="21" customHeight="1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</row>
    <row r="408" spans="1:26" ht="21" customHeight="1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</row>
    <row r="409" spans="1:26" ht="21" customHeight="1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</row>
    <row r="410" spans="1:26" ht="21" customHeight="1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</row>
    <row r="411" spans="1:26" ht="21" customHeight="1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</row>
    <row r="412" spans="1:26" ht="21" customHeight="1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</row>
    <row r="413" spans="1:26" ht="21" customHeight="1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</row>
    <row r="414" spans="1:26" ht="21" customHeight="1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</row>
    <row r="415" spans="1:26" ht="21" customHeight="1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</row>
    <row r="416" spans="1:26" ht="21" customHeight="1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</row>
    <row r="417" spans="1:26" ht="21" customHeight="1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</row>
    <row r="418" spans="1:26" ht="21" customHeight="1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</row>
    <row r="419" spans="1:26" ht="21" customHeight="1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</row>
    <row r="420" spans="1:26" ht="21" customHeight="1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</row>
    <row r="421" spans="1:26" ht="21" customHeight="1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</row>
    <row r="422" spans="1:26" ht="21" customHeight="1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</row>
    <row r="423" spans="1:26" ht="21" customHeight="1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</row>
    <row r="424" spans="1:26" ht="21" customHeight="1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</row>
    <row r="425" spans="1:26" ht="21" customHeight="1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</row>
    <row r="426" spans="1:26" ht="21" customHeight="1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</row>
    <row r="427" spans="1:26" ht="21" customHeight="1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</row>
    <row r="428" spans="1:26" ht="21" customHeight="1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</row>
    <row r="429" spans="1:26" ht="21" customHeight="1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</row>
    <row r="430" spans="1:26" ht="21" customHeight="1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</row>
    <row r="431" spans="1:26" ht="21" customHeight="1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  <c r="V431" s="173"/>
      <c r="W431" s="173"/>
      <c r="X431" s="173"/>
      <c r="Y431" s="173"/>
      <c r="Z431" s="173"/>
    </row>
    <row r="432" spans="1:26" ht="21" customHeight="1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173"/>
      <c r="Y432" s="173"/>
      <c r="Z432" s="173"/>
    </row>
    <row r="433" spans="1:26" ht="21" customHeight="1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</row>
    <row r="434" spans="1:26" ht="21" customHeight="1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</row>
    <row r="435" spans="1:26" ht="21" customHeight="1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  <c r="V435" s="173"/>
      <c r="W435" s="173"/>
      <c r="X435" s="173"/>
      <c r="Y435" s="173"/>
      <c r="Z435" s="173"/>
    </row>
    <row r="436" spans="1:26" ht="21" customHeight="1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</row>
    <row r="437" spans="1:26" ht="21" customHeight="1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  <c r="V437" s="173"/>
      <c r="W437" s="173"/>
      <c r="X437" s="173"/>
      <c r="Y437" s="173"/>
      <c r="Z437" s="173"/>
    </row>
    <row r="438" spans="1:26" ht="21" customHeight="1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</row>
    <row r="439" spans="1:26" ht="21" customHeight="1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</row>
    <row r="440" spans="1:26" ht="21" customHeight="1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</row>
    <row r="441" spans="1:26" ht="21" customHeight="1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</row>
    <row r="442" spans="1:26" ht="21" customHeight="1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</row>
    <row r="443" spans="1:26" ht="21" customHeight="1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</row>
    <row r="444" spans="1:26" ht="21" customHeight="1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</row>
    <row r="445" spans="1:26" ht="21" customHeight="1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</row>
    <row r="446" spans="1:26" ht="21" customHeight="1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</row>
    <row r="447" spans="1:26" ht="21" customHeight="1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</row>
    <row r="448" spans="1:26" ht="21" customHeight="1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</row>
    <row r="449" spans="1:26" ht="21" customHeight="1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</row>
    <row r="450" spans="1:26" ht="21" customHeight="1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</row>
    <row r="451" spans="1:26" ht="21" customHeight="1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</row>
    <row r="452" spans="1:26" ht="21" customHeight="1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</row>
    <row r="453" spans="1:26" ht="21" customHeight="1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</row>
    <row r="454" spans="1:26" ht="21" customHeight="1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</row>
    <row r="455" spans="1:26" ht="21" customHeight="1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</row>
    <row r="456" spans="1:26" ht="21" customHeight="1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</row>
    <row r="457" spans="1:26" ht="21" customHeight="1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</row>
    <row r="458" spans="1:26" ht="21" customHeight="1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</row>
    <row r="459" spans="1:26" ht="21" customHeight="1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</row>
    <row r="460" spans="1:26" ht="21" customHeight="1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</row>
    <row r="461" spans="1:26" ht="21" customHeight="1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</row>
    <row r="462" spans="1:26" ht="21" customHeight="1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</row>
    <row r="463" spans="1:26" ht="21" customHeight="1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</row>
    <row r="464" spans="1:26" ht="21" customHeight="1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</row>
    <row r="465" spans="1:26" ht="21" customHeight="1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</row>
    <row r="466" spans="1:26" ht="21" customHeight="1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</row>
    <row r="467" spans="1:26" ht="21" customHeight="1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</row>
    <row r="468" spans="1:26" ht="21" customHeight="1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</row>
    <row r="469" spans="1:26" ht="21" customHeight="1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</row>
    <row r="470" spans="1:26" ht="21" customHeight="1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</row>
    <row r="471" spans="1:26" ht="21" customHeight="1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</row>
    <row r="472" spans="1:26" ht="21" customHeight="1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</row>
    <row r="473" spans="1:26" ht="21" customHeight="1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  <c r="V473" s="173"/>
      <c r="W473" s="173"/>
      <c r="X473" s="173"/>
      <c r="Y473" s="173"/>
      <c r="Z473" s="173"/>
    </row>
    <row r="474" spans="1:26" ht="21" customHeight="1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</row>
    <row r="475" spans="1:26" ht="21" customHeight="1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</row>
    <row r="476" spans="1:26" ht="21" customHeight="1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</row>
    <row r="477" spans="1:26" ht="21" customHeight="1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</row>
    <row r="478" spans="1:26" ht="21" customHeight="1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</row>
    <row r="479" spans="1:26" ht="21" customHeight="1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</row>
    <row r="480" spans="1:26" ht="21" customHeight="1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</row>
    <row r="481" spans="1:26" ht="21" customHeight="1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</row>
    <row r="482" spans="1:26" ht="21" customHeight="1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</row>
    <row r="483" spans="1:26" ht="21" customHeight="1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</row>
    <row r="484" spans="1:26" ht="21" customHeight="1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</row>
    <row r="485" spans="1:26" ht="21" customHeight="1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  <c r="V485" s="173"/>
      <c r="W485" s="173"/>
      <c r="X485" s="173"/>
      <c r="Y485" s="173"/>
      <c r="Z485" s="173"/>
    </row>
    <row r="486" spans="1:26" ht="21" customHeight="1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</row>
    <row r="487" spans="1:26" ht="21" customHeight="1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</row>
    <row r="488" spans="1:26" ht="21" customHeight="1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</row>
    <row r="489" spans="1:26" ht="21" customHeight="1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</row>
    <row r="490" spans="1:26" ht="21" customHeight="1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</row>
    <row r="491" spans="1:26" ht="21" customHeight="1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</row>
    <row r="492" spans="1:26" ht="21" customHeight="1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</row>
    <row r="493" spans="1:26" ht="21" customHeight="1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</row>
    <row r="494" spans="1:26" ht="21" customHeight="1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</row>
    <row r="495" spans="1:26" ht="21" customHeight="1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</row>
    <row r="496" spans="1:26" ht="21" customHeight="1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</row>
    <row r="497" spans="1:26" ht="21" customHeight="1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</row>
    <row r="498" spans="1:26" ht="21" customHeight="1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</row>
    <row r="499" spans="1:26" ht="21" customHeight="1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</row>
    <row r="500" spans="1:26" ht="21" customHeight="1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</row>
    <row r="501" spans="1:26" ht="21" customHeight="1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</row>
    <row r="502" spans="1:26" ht="21" customHeight="1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</row>
    <row r="503" spans="1:26" ht="21" customHeight="1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</row>
    <row r="504" spans="1:26" ht="21" customHeight="1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</row>
    <row r="505" spans="1:26" ht="21" customHeight="1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</row>
    <row r="506" spans="1:26" ht="21" customHeight="1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</row>
    <row r="507" spans="1:26" ht="21" customHeight="1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3"/>
      <c r="Y507" s="173"/>
      <c r="Z507" s="173"/>
    </row>
    <row r="508" spans="1:26" ht="21" customHeight="1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  <c r="V508" s="173"/>
      <c r="W508" s="173"/>
      <c r="X508" s="173"/>
      <c r="Y508" s="173"/>
      <c r="Z508" s="173"/>
    </row>
    <row r="509" spans="1:26" ht="21" customHeight="1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  <c r="V509" s="173"/>
      <c r="W509" s="173"/>
      <c r="X509" s="173"/>
      <c r="Y509" s="173"/>
      <c r="Z509" s="173"/>
    </row>
    <row r="510" spans="1:26" ht="21" customHeight="1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</row>
    <row r="511" spans="1:26" ht="21" customHeight="1">
      <c r="A511" s="173"/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</row>
    <row r="512" spans="1:26" ht="21" customHeight="1">
      <c r="A512" s="173"/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</row>
    <row r="513" spans="1:26" ht="21" customHeight="1">
      <c r="A513" s="173"/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</row>
    <row r="514" spans="1:26" ht="21" customHeight="1">
      <c r="A514" s="173"/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</row>
    <row r="515" spans="1:26" ht="21" customHeight="1">
      <c r="A515" s="173"/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</row>
    <row r="516" spans="1:26" ht="21" customHeight="1">
      <c r="A516" s="173"/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</row>
    <row r="517" spans="1:26" ht="21" customHeight="1">
      <c r="A517" s="173"/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</row>
    <row r="518" spans="1:26" ht="21" customHeight="1">
      <c r="A518" s="173"/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</row>
    <row r="519" spans="1:26" ht="21" customHeight="1">
      <c r="A519" s="173"/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</row>
    <row r="520" spans="1:26" ht="21" customHeight="1">
      <c r="A520" s="173"/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</row>
    <row r="521" spans="1:26" ht="21" customHeight="1">
      <c r="A521" s="173"/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</row>
    <row r="522" spans="1:26" ht="21" customHeight="1">
      <c r="A522" s="173"/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</row>
    <row r="523" spans="1:26" ht="21" customHeight="1">
      <c r="A523" s="173"/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</row>
    <row r="524" spans="1:26" ht="21" customHeight="1">
      <c r="A524" s="173"/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</row>
    <row r="525" spans="1:26" ht="21" customHeight="1">
      <c r="A525" s="173"/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</row>
    <row r="526" spans="1:26" ht="21" customHeight="1">
      <c r="A526" s="173"/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</row>
    <row r="527" spans="1:26" ht="21" customHeight="1">
      <c r="A527" s="173"/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</row>
    <row r="528" spans="1:26" ht="21" customHeight="1">
      <c r="A528" s="173"/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</row>
    <row r="529" spans="1:26" ht="21" customHeight="1">
      <c r="A529" s="173"/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</row>
    <row r="530" spans="1:26" ht="21" customHeight="1">
      <c r="A530" s="173"/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</row>
    <row r="531" spans="1:26" ht="21" customHeight="1">
      <c r="A531" s="173"/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</row>
    <row r="532" spans="1:26" ht="21" customHeight="1">
      <c r="A532" s="173"/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</row>
    <row r="533" spans="1:26" ht="21" customHeight="1">
      <c r="A533" s="173"/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</row>
    <row r="534" spans="1:26" ht="21" customHeight="1">
      <c r="A534" s="173"/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</row>
    <row r="535" spans="1:26" ht="21" customHeight="1">
      <c r="A535" s="173"/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</row>
    <row r="536" spans="1:26" ht="21" customHeight="1">
      <c r="A536" s="173"/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</row>
    <row r="537" spans="1:26" ht="21" customHeight="1">
      <c r="A537" s="173"/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</row>
    <row r="538" spans="1:26" ht="21" customHeight="1">
      <c r="A538" s="173"/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</row>
    <row r="539" spans="1:26" ht="21" customHeight="1">
      <c r="A539" s="173"/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</row>
    <row r="540" spans="1:26" ht="21" customHeight="1">
      <c r="A540" s="173"/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</row>
    <row r="541" spans="1:26" ht="21" customHeight="1">
      <c r="A541" s="173"/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</row>
    <row r="542" spans="1:26" ht="21" customHeight="1">
      <c r="A542" s="173"/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</row>
    <row r="543" spans="1:26" ht="21" customHeight="1">
      <c r="A543" s="173"/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</row>
    <row r="544" spans="1:26" ht="21" customHeight="1">
      <c r="A544" s="173"/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</row>
    <row r="545" spans="1:26" ht="21" customHeight="1">
      <c r="A545" s="173"/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</row>
    <row r="546" spans="1:26" ht="21" customHeight="1">
      <c r="A546" s="173"/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</row>
    <row r="547" spans="1:26" ht="21" customHeight="1">
      <c r="A547" s="173"/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</row>
    <row r="548" spans="1:26" ht="21" customHeight="1">
      <c r="A548" s="173"/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</row>
    <row r="549" spans="1:26" ht="21" customHeight="1">
      <c r="A549" s="173"/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</row>
    <row r="550" spans="1:26" ht="21" customHeight="1">
      <c r="A550" s="173"/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</row>
    <row r="551" spans="1:26" ht="21" customHeight="1">
      <c r="A551" s="173"/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</row>
    <row r="552" spans="1:26" ht="21" customHeight="1">
      <c r="A552" s="173"/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</row>
    <row r="553" spans="1:26" ht="21" customHeight="1">
      <c r="A553" s="173"/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</row>
    <row r="554" spans="1:26" ht="21" customHeight="1">
      <c r="A554" s="173"/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</row>
    <row r="555" spans="1:26" ht="21" customHeight="1">
      <c r="A555" s="173"/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</row>
    <row r="556" spans="1:26" ht="21" customHeight="1">
      <c r="A556" s="173"/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</row>
    <row r="557" spans="1:26" ht="21" customHeight="1">
      <c r="A557" s="173"/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</row>
    <row r="558" spans="1:26" ht="21" customHeight="1">
      <c r="A558" s="173"/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</row>
    <row r="559" spans="1:26" ht="21" customHeight="1">
      <c r="A559" s="173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</row>
    <row r="560" spans="1:26" ht="21" customHeight="1">
      <c r="A560" s="173"/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</row>
    <row r="561" spans="1:26" ht="21" customHeight="1">
      <c r="A561" s="173"/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</row>
    <row r="562" spans="1:26" ht="21" customHeight="1">
      <c r="A562" s="173"/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</row>
    <row r="563" spans="1:26" ht="21" customHeight="1">
      <c r="A563" s="173"/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</row>
    <row r="564" spans="1:26" ht="21" customHeight="1">
      <c r="A564" s="173"/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</row>
    <row r="565" spans="1:26" ht="21" customHeight="1">
      <c r="A565" s="173"/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</row>
    <row r="566" spans="1:26" ht="21" customHeight="1">
      <c r="A566" s="173"/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</row>
    <row r="567" spans="1:26" ht="21" customHeight="1">
      <c r="A567" s="173"/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</row>
    <row r="568" spans="1:26" ht="21" customHeight="1">
      <c r="A568" s="173"/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</row>
    <row r="569" spans="1:26" ht="21" customHeight="1">
      <c r="A569" s="173"/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</row>
    <row r="570" spans="1:26" ht="21" customHeight="1">
      <c r="A570" s="173"/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</row>
    <row r="571" spans="1:26" ht="21" customHeight="1">
      <c r="A571" s="173"/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</row>
    <row r="572" spans="1:26" ht="21" customHeight="1">
      <c r="A572" s="173"/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</row>
    <row r="573" spans="1:26" ht="21" customHeight="1">
      <c r="A573" s="173"/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</row>
    <row r="574" spans="1:26" ht="21" customHeight="1">
      <c r="A574" s="173"/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</row>
    <row r="575" spans="1:26" ht="21" customHeight="1">
      <c r="A575" s="173"/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</row>
    <row r="576" spans="1:26" ht="21" customHeight="1">
      <c r="A576" s="173"/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</row>
    <row r="577" spans="1:26" ht="21" customHeight="1">
      <c r="A577" s="173"/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</row>
    <row r="578" spans="1:26" ht="21" customHeight="1">
      <c r="A578" s="173"/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</row>
    <row r="579" spans="1:26" ht="21" customHeight="1">
      <c r="A579" s="173"/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</row>
    <row r="580" spans="1:26" ht="21" customHeight="1">
      <c r="A580" s="173"/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</row>
    <row r="581" spans="1:26" ht="21" customHeight="1">
      <c r="A581" s="173"/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3"/>
      <c r="T581" s="173"/>
      <c r="U581" s="173"/>
      <c r="V581" s="173"/>
      <c r="W581" s="173"/>
      <c r="X581" s="173"/>
      <c r="Y581" s="173"/>
      <c r="Z581" s="173"/>
    </row>
    <row r="582" spans="1:26" ht="21" customHeight="1">
      <c r="A582" s="173"/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3"/>
      <c r="T582" s="173"/>
      <c r="U582" s="173"/>
      <c r="V582" s="173"/>
      <c r="W582" s="173"/>
      <c r="X582" s="173"/>
      <c r="Y582" s="173"/>
      <c r="Z582" s="173"/>
    </row>
    <row r="583" spans="1:26" ht="21" customHeight="1">
      <c r="A583" s="173"/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3"/>
      <c r="T583" s="173"/>
      <c r="U583" s="173"/>
      <c r="V583" s="173"/>
      <c r="W583" s="173"/>
      <c r="X583" s="173"/>
      <c r="Y583" s="173"/>
      <c r="Z583" s="173"/>
    </row>
    <row r="584" spans="1:26" ht="21" customHeight="1">
      <c r="A584" s="173"/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73"/>
      <c r="V584" s="173"/>
      <c r="W584" s="173"/>
      <c r="X584" s="173"/>
      <c r="Y584" s="173"/>
      <c r="Z584" s="173"/>
    </row>
    <row r="585" spans="1:26" ht="21" customHeight="1">
      <c r="A585" s="173"/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</row>
    <row r="586" spans="1:26" ht="21" customHeight="1">
      <c r="A586" s="173"/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 s="173"/>
      <c r="S586" s="173"/>
      <c r="T586" s="173"/>
      <c r="U586" s="173"/>
      <c r="V586" s="173"/>
      <c r="W586" s="173"/>
      <c r="X586" s="173"/>
      <c r="Y586" s="173"/>
      <c r="Z586" s="173"/>
    </row>
    <row r="587" spans="1:26" ht="21" customHeight="1">
      <c r="A587" s="173"/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3"/>
      <c r="T587" s="173"/>
      <c r="U587" s="173"/>
      <c r="V587" s="173"/>
      <c r="W587" s="173"/>
      <c r="X587" s="173"/>
      <c r="Y587" s="173"/>
      <c r="Z587" s="173"/>
    </row>
    <row r="588" spans="1:26" ht="21" customHeight="1">
      <c r="A588" s="173"/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</row>
    <row r="589" spans="1:26" ht="21" customHeight="1">
      <c r="A589" s="173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</row>
    <row r="590" spans="1:26" ht="21" customHeight="1">
      <c r="A590" s="173"/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 s="173"/>
      <c r="S590" s="173"/>
      <c r="T590" s="173"/>
      <c r="U590" s="173"/>
      <c r="V590" s="173"/>
      <c r="W590" s="173"/>
      <c r="X590" s="173"/>
      <c r="Y590" s="173"/>
      <c r="Z590" s="173"/>
    </row>
    <row r="591" spans="1:26" ht="21" customHeight="1">
      <c r="A591" s="173"/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3"/>
      <c r="T591" s="173"/>
      <c r="U591" s="173"/>
      <c r="V591" s="173"/>
      <c r="W591" s="173"/>
      <c r="X591" s="173"/>
      <c r="Y591" s="173"/>
      <c r="Z591" s="173"/>
    </row>
    <row r="592" spans="1:26" ht="21" customHeight="1">
      <c r="A592" s="173"/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3"/>
      <c r="T592" s="173"/>
      <c r="U592" s="173"/>
      <c r="V592" s="173"/>
      <c r="W592" s="173"/>
      <c r="X592" s="173"/>
      <c r="Y592" s="173"/>
      <c r="Z592" s="173"/>
    </row>
    <row r="593" spans="1:26" ht="21" customHeight="1">
      <c r="A593" s="173"/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</row>
    <row r="594" spans="1:26" ht="21" customHeight="1">
      <c r="A594" s="173"/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</row>
    <row r="595" spans="1:26" ht="21" customHeight="1">
      <c r="A595" s="173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</row>
    <row r="596" spans="1:26" ht="21" customHeight="1">
      <c r="A596" s="173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</row>
    <row r="597" spans="1:26" ht="21" customHeight="1">
      <c r="A597" s="173"/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</row>
    <row r="598" spans="1:26" ht="21" customHeight="1">
      <c r="A598" s="173"/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</row>
    <row r="599" spans="1:26" ht="21" customHeight="1">
      <c r="A599" s="173"/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</row>
    <row r="600" spans="1:26" ht="21" customHeight="1">
      <c r="A600" s="173"/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</row>
    <row r="601" spans="1:26" ht="21" customHeight="1">
      <c r="A601" s="173"/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</row>
    <row r="602" spans="1:26" ht="21" customHeight="1">
      <c r="A602" s="173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</row>
    <row r="603" spans="1:26" ht="21" customHeight="1">
      <c r="A603" s="173"/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</row>
    <row r="604" spans="1:26" ht="21" customHeight="1">
      <c r="A604" s="173"/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</row>
    <row r="605" spans="1:26" ht="21" customHeight="1">
      <c r="A605" s="173"/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</row>
    <row r="606" spans="1:26" ht="21" customHeight="1">
      <c r="A606" s="173"/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</row>
    <row r="607" spans="1:26" ht="21" customHeight="1">
      <c r="A607" s="173"/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</row>
    <row r="608" spans="1:26" ht="21" customHeight="1">
      <c r="A608" s="173"/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</row>
    <row r="609" spans="1:26" ht="21" customHeight="1">
      <c r="A609" s="173"/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</row>
    <row r="610" spans="1:26" ht="21" customHeight="1">
      <c r="A610" s="173"/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</row>
    <row r="611" spans="1:26" ht="21" customHeight="1">
      <c r="A611" s="173"/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</row>
    <row r="612" spans="1:26" ht="21" customHeight="1">
      <c r="A612" s="173"/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3"/>
      <c r="T612" s="173"/>
      <c r="U612" s="173"/>
      <c r="V612" s="173"/>
      <c r="W612" s="173"/>
      <c r="X612" s="173"/>
      <c r="Y612" s="173"/>
      <c r="Z612" s="173"/>
    </row>
    <row r="613" spans="1:26" ht="21" customHeight="1">
      <c r="A613" s="173"/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3"/>
      <c r="T613" s="173"/>
      <c r="U613" s="173"/>
      <c r="V613" s="173"/>
      <c r="W613" s="173"/>
      <c r="X613" s="173"/>
      <c r="Y613" s="173"/>
      <c r="Z613" s="173"/>
    </row>
    <row r="614" spans="1:26" ht="21" customHeight="1">
      <c r="A614" s="173"/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3"/>
      <c r="T614" s="173"/>
      <c r="U614" s="173"/>
      <c r="V614" s="173"/>
      <c r="W614" s="173"/>
      <c r="X614" s="173"/>
      <c r="Y614" s="173"/>
      <c r="Z614" s="173"/>
    </row>
    <row r="615" spans="1:26" ht="21" customHeight="1">
      <c r="A615" s="173"/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3"/>
      <c r="T615" s="173"/>
      <c r="U615" s="173"/>
      <c r="V615" s="173"/>
      <c r="W615" s="173"/>
      <c r="X615" s="173"/>
      <c r="Y615" s="173"/>
      <c r="Z615" s="173"/>
    </row>
    <row r="616" spans="1:26" ht="21" customHeight="1">
      <c r="A616" s="173"/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</row>
    <row r="617" spans="1:26" ht="21" customHeight="1">
      <c r="A617" s="173"/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3"/>
      <c r="T617" s="173"/>
      <c r="U617" s="173"/>
      <c r="V617" s="173"/>
      <c r="W617" s="173"/>
      <c r="X617" s="173"/>
      <c r="Y617" s="173"/>
      <c r="Z617" s="173"/>
    </row>
    <row r="618" spans="1:26" ht="21" customHeight="1">
      <c r="A618" s="173"/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3"/>
      <c r="T618" s="173"/>
      <c r="U618" s="173"/>
      <c r="V618" s="173"/>
      <c r="W618" s="173"/>
      <c r="X618" s="173"/>
      <c r="Y618" s="173"/>
      <c r="Z618" s="173"/>
    </row>
    <row r="619" spans="1:26" ht="21" customHeight="1">
      <c r="A619" s="173"/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3"/>
      <c r="T619" s="173"/>
      <c r="U619" s="173"/>
      <c r="V619" s="173"/>
      <c r="W619" s="173"/>
      <c r="X619" s="173"/>
      <c r="Y619" s="173"/>
      <c r="Z619" s="173"/>
    </row>
    <row r="620" spans="1:26" ht="21" customHeight="1">
      <c r="A620" s="173"/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3"/>
      <c r="T620" s="173"/>
      <c r="U620" s="173"/>
      <c r="V620" s="173"/>
      <c r="W620" s="173"/>
      <c r="X620" s="173"/>
      <c r="Y620" s="173"/>
      <c r="Z620" s="173"/>
    </row>
    <row r="621" spans="1:26" ht="21" customHeight="1">
      <c r="A621" s="173"/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</row>
    <row r="622" spans="1:26" ht="21" customHeight="1">
      <c r="A622" s="173"/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</row>
    <row r="623" spans="1:26" ht="21" customHeight="1">
      <c r="A623" s="173"/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</row>
    <row r="624" spans="1:26" ht="21" customHeight="1">
      <c r="A624" s="173"/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</row>
    <row r="625" spans="1:26" ht="21" customHeight="1">
      <c r="A625" s="173"/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</row>
    <row r="626" spans="1:26" ht="21" customHeight="1">
      <c r="A626" s="173"/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</row>
    <row r="627" spans="1:26" ht="21" customHeight="1">
      <c r="A627" s="173"/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</row>
    <row r="628" spans="1:26" ht="21" customHeight="1">
      <c r="A628" s="173"/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</row>
    <row r="629" spans="1:26" ht="21" customHeight="1">
      <c r="A629" s="173"/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</row>
    <row r="630" spans="1:26" ht="21" customHeight="1">
      <c r="A630" s="173"/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</row>
    <row r="631" spans="1:26" ht="21" customHeight="1">
      <c r="A631" s="173"/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</row>
    <row r="632" spans="1:26" ht="21" customHeight="1">
      <c r="A632" s="173"/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</row>
    <row r="633" spans="1:26" ht="21" customHeight="1">
      <c r="A633" s="173"/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</row>
    <row r="634" spans="1:26" ht="21" customHeight="1">
      <c r="A634" s="173"/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</row>
    <row r="635" spans="1:26" ht="21" customHeight="1">
      <c r="A635" s="173"/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</row>
    <row r="636" spans="1:26" ht="21" customHeight="1">
      <c r="A636" s="173"/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</row>
    <row r="637" spans="1:26" ht="21" customHeight="1">
      <c r="A637" s="173"/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</row>
    <row r="638" spans="1:26" ht="21" customHeight="1">
      <c r="A638" s="173"/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</row>
    <row r="639" spans="1:26" ht="21" customHeight="1">
      <c r="A639" s="173"/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</row>
    <row r="640" spans="1:26" ht="21" customHeight="1">
      <c r="A640" s="173"/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</row>
    <row r="641" spans="1:26" ht="21" customHeight="1">
      <c r="A641" s="173"/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</row>
    <row r="642" spans="1:26" ht="21" customHeight="1">
      <c r="A642" s="173"/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</row>
    <row r="643" spans="1:26" ht="21" customHeight="1">
      <c r="A643" s="173"/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</row>
    <row r="644" spans="1:26" ht="21" customHeight="1">
      <c r="A644" s="173"/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</row>
    <row r="645" spans="1:26" ht="21" customHeight="1">
      <c r="A645" s="173"/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</row>
    <row r="646" spans="1:26" ht="21" customHeight="1">
      <c r="A646" s="173"/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</row>
    <row r="647" spans="1:26" ht="21" customHeight="1">
      <c r="A647" s="173"/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</row>
    <row r="648" spans="1:26" ht="21" customHeight="1">
      <c r="A648" s="173"/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</row>
    <row r="649" spans="1:26" ht="21" customHeight="1">
      <c r="A649" s="173"/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</row>
    <row r="650" spans="1:26" ht="21" customHeight="1">
      <c r="A650" s="173"/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</row>
    <row r="651" spans="1:26" ht="21" customHeight="1">
      <c r="A651" s="173"/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</row>
    <row r="652" spans="1:26" ht="21" customHeight="1">
      <c r="A652" s="173"/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</row>
    <row r="653" spans="1:26" ht="21" customHeight="1">
      <c r="A653" s="173"/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</row>
    <row r="654" spans="1:26" ht="21" customHeight="1">
      <c r="A654" s="173"/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</row>
    <row r="655" spans="1:26" ht="21" customHeight="1">
      <c r="A655" s="173"/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</row>
    <row r="656" spans="1:26" ht="21" customHeight="1">
      <c r="A656" s="173"/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</row>
    <row r="657" spans="1:26" ht="21" customHeight="1">
      <c r="A657" s="173"/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</row>
    <row r="658" spans="1:26" ht="21" customHeight="1">
      <c r="A658" s="173"/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</row>
    <row r="659" spans="1:26" ht="21" customHeight="1">
      <c r="A659" s="173"/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</row>
    <row r="660" spans="1:26" ht="21" customHeight="1">
      <c r="A660" s="173"/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</row>
    <row r="661" spans="1:26" ht="21" customHeight="1">
      <c r="A661" s="173"/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</row>
    <row r="662" spans="1:26" ht="21" customHeight="1">
      <c r="A662" s="173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</row>
    <row r="663" spans="1:26" ht="21" customHeight="1">
      <c r="A663" s="173"/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</row>
    <row r="664" spans="1:26" ht="21" customHeight="1">
      <c r="A664" s="173"/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</row>
    <row r="665" spans="1:26" ht="21" customHeight="1">
      <c r="A665" s="173"/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</row>
    <row r="666" spans="1:26" ht="21" customHeight="1">
      <c r="A666" s="173"/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</row>
    <row r="667" spans="1:26" ht="21" customHeight="1">
      <c r="A667" s="173"/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</row>
    <row r="668" spans="1:26" ht="21" customHeight="1">
      <c r="A668" s="173"/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</row>
    <row r="669" spans="1:26" ht="21" customHeight="1">
      <c r="A669" s="173"/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</row>
    <row r="670" spans="1:26" ht="21" customHeight="1">
      <c r="A670" s="173"/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</row>
    <row r="671" spans="1:26" ht="21" customHeight="1">
      <c r="A671" s="173"/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</row>
    <row r="672" spans="1:26" ht="21" customHeight="1">
      <c r="A672" s="173"/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</row>
    <row r="673" spans="1:26" ht="21" customHeight="1">
      <c r="A673" s="173"/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</row>
    <row r="674" spans="1:26" ht="21" customHeight="1">
      <c r="A674" s="173"/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</row>
    <row r="675" spans="1:26" ht="21" customHeight="1">
      <c r="A675" s="173"/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</row>
    <row r="676" spans="1:26" ht="21" customHeight="1">
      <c r="A676" s="173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</row>
    <row r="677" spans="1:26" ht="21" customHeight="1">
      <c r="A677" s="173"/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</row>
    <row r="678" spans="1:26" ht="21" customHeight="1">
      <c r="A678" s="173"/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</row>
    <row r="679" spans="1:26" ht="21" customHeight="1">
      <c r="A679" s="173"/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</row>
    <row r="680" spans="1:26" ht="21" customHeight="1">
      <c r="A680" s="173"/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</row>
    <row r="681" spans="1:26" ht="21" customHeight="1">
      <c r="A681" s="173"/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</row>
    <row r="682" spans="1:26" ht="21" customHeight="1">
      <c r="A682" s="173"/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</row>
    <row r="683" spans="1:26" ht="21" customHeight="1">
      <c r="A683" s="173"/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</row>
    <row r="684" spans="1:26" ht="21" customHeight="1">
      <c r="A684" s="173"/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3"/>
      <c r="T684" s="173"/>
      <c r="U684" s="173"/>
      <c r="V684" s="173"/>
      <c r="W684" s="173"/>
      <c r="X684" s="173"/>
      <c r="Y684" s="173"/>
      <c r="Z684" s="173"/>
    </row>
    <row r="685" spans="1:26" ht="21" customHeight="1">
      <c r="A685" s="173"/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3"/>
      <c r="T685" s="173"/>
      <c r="U685" s="173"/>
      <c r="V685" s="173"/>
      <c r="W685" s="173"/>
      <c r="X685" s="173"/>
      <c r="Y685" s="173"/>
      <c r="Z685" s="173"/>
    </row>
    <row r="686" spans="1:26" ht="21" customHeight="1">
      <c r="A686" s="173"/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3"/>
      <c r="T686" s="173"/>
      <c r="U686" s="173"/>
      <c r="V686" s="173"/>
      <c r="W686" s="173"/>
      <c r="X686" s="173"/>
      <c r="Y686" s="173"/>
      <c r="Z686" s="173"/>
    </row>
    <row r="687" spans="1:26" ht="21" customHeight="1">
      <c r="A687" s="173"/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3"/>
      <c r="T687" s="173"/>
      <c r="U687" s="173"/>
      <c r="V687" s="173"/>
      <c r="W687" s="173"/>
      <c r="X687" s="173"/>
      <c r="Y687" s="173"/>
      <c r="Z687" s="173"/>
    </row>
    <row r="688" spans="1:26" ht="21" customHeight="1">
      <c r="A688" s="173"/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3"/>
      <c r="T688" s="173"/>
      <c r="U688" s="173"/>
      <c r="V688" s="173"/>
      <c r="W688" s="173"/>
      <c r="X688" s="173"/>
      <c r="Y688" s="173"/>
      <c r="Z688" s="173"/>
    </row>
    <row r="689" spans="1:26" ht="21" customHeight="1">
      <c r="A689" s="173"/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3"/>
      <c r="T689" s="173"/>
      <c r="U689" s="173"/>
      <c r="V689" s="173"/>
      <c r="W689" s="173"/>
      <c r="X689" s="173"/>
      <c r="Y689" s="173"/>
      <c r="Z689" s="173"/>
    </row>
    <row r="690" spans="1:26" ht="21" customHeight="1">
      <c r="A690" s="173"/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</row>
    <row r="691" spans="1:26" ht="21" customHeight="1">
      <c r="A691" s="173"/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</row>
    <row r="692" spans="1:26" ht="21" customHeight="1">
      <c r="A692" s="173"/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</row>
    <row r="693" spans="1:26" ht="21" customHeight="1">
      <c r="A693" s="173"/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</row>
    <row r="694" spans="1:26" ht="21" customHeight="1">
      <c r="A694" s="173"/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</row>
    <row r="695" spans="1:26" ht="21" customHeight="1">
      <c r="A695" s="173"/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</row>
    <row r="696" spans="1:26" ht="21" customHeight="1">
      <c r="A696" s="173"/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</row>
    <row r="697" spans="1:26" ht="21" customHeight="1">
      <c r="A697" s="173"/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</row>
    <row r="698" spans="1:26" ht="21" customHeight="1">
      <c r="A698" s="173"/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</row>
    <row r="699" spans="1:26" ht="21" customHeight="1">
      <c r="A699" s="173"/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3"/>
      <c r="T699" s="173"/>
      <c r="U699" s="173"/>
      <c r="V699" s="173"/>
      <c r="W699" s="173"/>
      <c r="X699" s="173"/>
      <c r="Y699" s="173"/>
      <c r="Z699" s="173"/>
    </row>
    <row r="700" spans="1:26" ht="21" customHeight="1">
      <c r="A700" s="173"/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3"/>
      <c r="T700" s="173"/>
      <c r="U700" s="173"/>
      <c r="V700" s="173"/>
      <c r="W700" s="173"/>
      <c r="X700" s="173"/>
      <c r="Y700" s="173"/>
      <c r="Z700" s="173"/>
    </row>
    <row r="701" spans="1:26" ht="21" customHeight="1">
      <c r="A701" s="173"/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3"/>
      <c r="T701" s="173"/>
      <c r="U701" s="173"/>
      <c r="V701" s="173"/>
      <c r="W701" s="173"/>
      <c r="X701" s="173"/>
      <c r="Y701" s="173"/>
      <c r="Z701" s="173"/>
    </row>
    <row r="702" spans="1:26" ht="21" customHeight="1">
      <c r="A702" s="173"/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</row>
    <row r="703" spans="1:26" ht="21" customHeight="1">
      <c r="A703" s="173"/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3"/>
      <c r="T703" s="173"/>
      <c r="U703" s="173"/>
      <c r="V703" s="173"/>
      <c r="W703" s="173"/>
      <c r="X703" s="173"/>
      <c r="Y703" s="173"/>
      <c r="Z703" s="173"/>
    </row>
    <row r="704" spans="1:26" ht="21" customHeight="1">
      <c r="A704" s="173"/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3"/>
      <c r="T704" s="173"/>
      <c r="U704" s="173"/>
      <c r="V704" s="173"/>
      <c r="W704" s="173"/>
      <c r="X704" s="173"/>
      <c r="Y704" s="173"/>
      <c r="Z704" s="173"/>
    </row>
    <row r="705" spans="1:26" ht="21" customHeight="1">
      <c r="A705" s="173"/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3"/>
      <c r="T705" s="173"/>
      <c r="U705" s="173"/>
      <c r="V705" s="173"/>
      <c r="W705" s="173"/>
      <c r="X705" s="173"/>
      <c r="Y705" s="173"/>
      <c r="Z705" s="173"/>
    </row>
    <row r="706" spans="1:26" ht="21" customHeight="1">
      <c r="A706" s="173"/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</row>
    <row r="707" spans="1:26" ht="21" customHeight="1">
      <c r="A707" s="173"/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</row>
    <row r="708" spans="1:26" ht="21" customHeight="1">
      <c r="A708" s="173"/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</row>
    <row r="709" spans="1:26" ht="21" customHeight="1">
      <c r="A709" s="173"/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</row>
    <row r="710" spans="1:26" ht="21" customHeight="1">
      <c r="A710" s="173"/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</row>
    <row r="711" spans="1:26" ht="21" customHeight="1">
      <c r="A711" s="173"/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</row>
    <row r="712" spans="1:26" ht="21" customHeight="1">
      <c r="A712" s="173"/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</row>
    <row r="713" spans="1:26" ht="21" customHeight="1">
      <c r="A713" s="173"/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</row>
    <row r="714" spans="1:26" ht="21" customHeight="1">
      <c r="A714" s="173"/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</row>
    <row r="715" spans="1:26" ht="21" customHeight="1">
      <c r="A715" s="173"/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</row>
    <row r="716" spans="1:26" ht="21" customHeight="1">
      <c r="A716" s="173"/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</row>
    <row r="717" spans="1:26" ht="21" customHeight="1">
      <c r="A717" s="173"/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</row>
    <row r="718" spans="1:26" ht="21" customHeight="1">
      <c r="A718" s="173"/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</row>
    <row r="719" spans="1:26" ht="21" customHeight="1">
      <c r="A719" s="173"/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</row>
    <row r="720" spans="1:26" ht="21" customHeight="1">
      <c r="A720" s="173"/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3"/>
      <c r="T720" s="173"/>
      <c r="U720" s="173"/>
      <c r="V720" s="173"/>
      <c r="W720" s="173"/>
      <c r="X720" s="173"/>
      <c r="Y720" s="173"/>
      <c r="Z720" s="173"/>
    </row>
    <row r="721" spans="1:26" ht="21" customHeight="1">
      <c r="A721" s="173"/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3"/>
      <c r="T721" s="173"/>
      <c r="U721" s="173"/>
      <c r="V721" s="173"/>
      <c r="W721" s="173"/>
      <c r="X721" s="173"/>
      <c r="Y721" s="173"/>
      <c r="Z721" s="173"/>
    </row>
    <row r="722" spans="1:26" ht="21" customHeight="1">
      <c r="A722" s="173"/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3"/>
      <c r="T722" s="173"/>
      <c r="U722" s="173"/>
      <c r="V722" s="173"/>
      <c r="W722" s="173"/>
      <c r="X722" s="173"/>
      <c r="Y722" s="173"/>
      <c r="Z722" s="173"/>
    </row>
    <row r="723" spans="1:26" ht="21" customHeight="1">
      <c r="A723" s="173"/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</row>
    <row r="724" spans="1:26" ht="21" customHeight="1">
      <c r="A724" s="173"/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</row>
    <row r="725" spans="1:26" ht="21" customHeight="1">
      <c r="A725" s="173"/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</row>
    <row r="726" spans="1:26" ht="21" customHeight="1">
      <c r="A726" s="173"/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</row>
    <row r="727" spans="1:26" ht="21" customHeight="1">
      <c r="A727" s="173"/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</row>
    <row r="728" spans="1:26" ht="21" customHeight="1">
      <c r="A728" s="173"/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</row>
    <row r="729" spans="1:26" ht="21" customHeight="1">
      <c r="A729" s="173"/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</row>
    <row r="730" spans="1:26" ht="21" customHeight="1">
      <c r="A730" s="173"/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</row>
    <row r="731" spans="1:26" ht="21" customHeight="1">
      <c r="A731" s="173"/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</row>
    <row r="732" spans="1:26" ht="21" customHeight="1">
      <c r="A732" s="173"/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3"/>
      <c r="T732" s="173"/>
      <c r="U732" s="173"/>
      <c r="V732" s="173"/>
      <c r="W732" s="173"/>
      <c r="X732" s="173"/>
      <c r="Y732" s="173"/>
      <c r="Z732" s="173"/>
    </row>
    <row r="733" spans="1:26" ht="21" customHeight="1">
      <c r="A733" s="173"/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3"/>
      <c r="T733" s="173"/>
      <c r="U733" s="173"/>
      <c r="V733" s="173"/>
      <c r="W733" s="173"/>
      <c r="X733" s="173"/>
      <c r="Y733" s="173"/>
      <c r="Z733" s="173"/>
    </row>
    <row r="734" spans="1:26" ht="21" customHeight="1">
      <c r="A734" s="173"/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</row>
    <row r="735" spans="1:26" ht="21" customHeight="1">
      <c r="A735" s="173"/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3"/>
      <c r="T735" s="173"/>
      <c r="U735" s="173"/>
      <c r="V735" s="173"/>
      <c r="W735" s="173"/>
      <c r="X735" s="173"/>
      <c r="Y735" s="173"/>
      <c r="Z735" s="173"/>
    </row>
    <row r="736" spans="1:26" ht="21" customHeight="1">
      <c r="A736" s="173"/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3"/>
      <c r="T736" s="173"/>
      <c r="U736" s="173"/>
      <c r="V736" s="173"/>
      <c r="W736" s="173"/>
      <c r="X736" s="173"/>
      <c r="Y736" s="173"/>
      <c r="Z736" s="173"/>
    </row>
    <row r="737" spans="1:26" ht="21" customHeight="1">
      <c r="A737" s="173"/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3"/>
      <c r="T737" s="173"/>
      <c r="U737" s="173"/>
      <c r="V737" s="173"/>
      <c r="W737" s="173"/>
      <c r="X737" s="173"/>
      <c r="Y737" s="173"/>
      <c r="Z737" s="173"/>
    </row>
    <row r="738" spans="1:26" ht="21" customHeight="1">
      <c r="A738" s="173"/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3"/>
      <c r="T738" s="173"/>
      <c r="U738" s="173"/>
      <c r="V738" s="173"/>
      <c r="W738" s="173"/>
      <c r="X738" s="173"/>
      <c r="Y738" s="173"/>
      <c r="Z738" s="173"/>
    </row>
    <row r="739" spans="1:26" ht="21" customHeight="1">
      <c r="A739" s="173"/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</row>
    <row r="740" spans="1:26" ht="21" customHeight="1">
      <c r="A740" s="173"/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</row>
    <row r="741" spans="1:26" ht="21" customHeight="1">
      <c r="A741" s="173"/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</row>
    <row r="742" spans="1:26" ht="21" customHeight="1">
      <c r="A742" s="173"/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</row>
    <row r="743" spans="1:26" ht="21" customHeight="1">
      <c r="A743" s="173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</row>
    <row r="744" spans="1:26" ht="21" customHeight="1">
      <c r="A744" s="173"/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</row>
    <row r="745" spans="1:26" ht="21" customHeight="1">
      <c r="A745" s="173"/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</row>
    <row r="746" spans="1:26" ht="21" customHeight="1">
      <c r="A746" s="173"/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</row>
    <row r="747" spans="1:26" ht="21" customHeight="1">
      <c r="A747" s="173"/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</row>
    <row r="748" spans="1:26" ht="21" customHeight="1">
      <c r="A748" s="173"/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</row>
    <row r="749" spans="1:26" ht="21" customHeight="1">
      <c r="A749" s="173"/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</row>
    <row r="750" spans="1:26" ht="21" customHeight="1">
      <c r="A750" s="173"/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</row>
    <row r="751" spans="1:26" ht="21" customHeight="1">
      <c r="A751" s="173"/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</row>
    <row r="752" spans="1:26" ht="21" customHeight="1">
      <c r="A752" s="173"/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</row>
    <row r="753" spans="1:26" ht="21" customHeight="1">
      <c r="A753" s="173"/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</row>
    <row r="754" spans="1:26" ht="21" customHeight="1">
      <c r="A754" s="173"/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</row>
    <row r="755" spans="1:26" ht="21" customHeight="1">
      <c r="A755" s="173"/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</row>
    <row r="756" spans="1:26" ht="21" customHeight="1">
      <c r="A756" s="173"/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</row>
    <row r="757" spans="1:26" ht="21" customHeight="1">
      <c r="A757" s="173"/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</row>
    <row r="758" spans="1:26" ht="21" customHeight="1">
      <c r="A758" s="173"/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73"/>
      <c r="V758" s="173"/>
      <c r="W758" s="173"/>
      <c r="X758" s="173"/>
      <c r="Y758" s="173"/>
      <c r="Z758" s="173"/>
    </row>
    <row r="759" spans="1:26" ht="21" customHeight="1">
      <c r="A759" s="173"/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3"/>
      <c r="T759" s="173"/>
      <c r="U759" s="173"/>
      <c r="V759" s="173"/>
      <c r="W759" s="173"/>
      <c r="X759" s="173"/>
      <c r="Y759" s="173"/>
      <c r="Z759" s="173"/>
    </row>
    <row r="760" spans="1:26" ht="21" customHeight="1">
      <c r="A760" s="173"/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3"/>
      <c r="T760" s="173"/>
      <c r="U760" s="173"/>
      <c r="V760" s="173"/>
      <c r="W760" s="173"/>
      <c r="X760" s="173"/>
      <c r="Y760" s="173"/>
      <c r="Z760" s="173"/>
    </row>
    <row r="761" spans="1:26" ht="21" customHeight="1">
      <c r="A761" s="173"/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3"/>
      <c r="S761" s="173"/>
      <c r="T761" s="173"/>
      <c r="U761" s="173"/>
      <c r="V761" s="173"/>
      <c r="W761" s="173"/>
      <c r="X761" s="173"/>
      <c r="Y761" s="173"/>
      <c r="Z761" s="173"/>
    </row>
    <row r="762" spans="1:26" ht="21" customHeight="1">
      <c r="A762" s="173"/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</row>
    <row r="763" spans="1:26" ht="21" customHeight="1">
      <c r="A763" s="173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</row>
    <row r="764" spans="1:26" ht="21" customHeight="1">
      <c r="A764" s="173"/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</row>
    <row r="765" spans="1:26" ht="21" customHeight="1">
      <c r="A765" s="173"/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</row>
    <row r="766" spans="1:26" ht="21" customHeight="1">
      <c r="A766" s="173"/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</row>
    <row r="767" spans="1:26" ht="21" customHeight="1">
      <c r="A767" s="173"/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</row>
    <row r="768" spans="1:26" ht="21" customHeight="1">
      <c r="A768" s="173"/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</row>
    <row r="769" spans="1:26" ht="21" customHeight="1">
      <c r="A769" s="173"/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</row>
    <row r="770" spans="1:26" ht="21" customHeight="1">
      <c r="A770" s="173"/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</row>
    <row r="771" spans="1:26" ht="21" customHeight="1">
      <c r="A771" s="173"/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 s="173"/>
      <c r="S771" s="173"/>
      <c r="T771" s="173"/>
      <c r="U771" s="173"/>
      <c r="V771" s="173"/>
      <c r="W771" s="173"/>
      <c r="X771" s="173"/>
      <c r="Y771" s="173"/>
      <c r="Z771" s="173"/>
    </row>
    <row r="772" spans="1:26" ht="21" customHeight="1">
      <c r="A772" s="173"/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73"/>
      <c r="V772" s="173"/>
      <c r="W772" s="173"/>
      <c r="X772" s="173"/>
      <c r="Y772" s="173"/>
      <c r="Z772" s="173"/>
    </row>
    <row r="773" spans="1:26" ht="21" customHeight="1">
      <c r="A773" s="173"/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3"/>
      <c r="T773" s="173"/>
      <c r="U773" s="173"/>
      <c r="V773" s="173"/>
      <c r="W773" s="173"/>
      <c r="X773" s="173"/>
      <c r="Y773" s="173"/>
      <c r="Z773" s="173"/>
    </row>
    <row r="774" spans="1:26" ht="21" customHeight="1">
      <c r="A774" s="173"/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3"/>
      <c r="T774" s="173"/>
      <c r="U774" s="173"/>
      <c r="V774" s="173"/>
      <c r="W774" s="173"/>
      <c r="X774" s="173"/>
      <c r="Y774" s="173"/>
      <c r="Z774" s="173"/>
    </row>
    <row r="775" spans="1:26" ht="21" customHeight="1">
      <c r="A775" s="173"/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3"/>
      <c r="T775" s="173"/>
      <c r="U775" s="173"/>
      <c r="V775" s="173"/>
      <c r="W775" s="173"/>
      <c r="X775" s="173"/>
      <c r="Y775" s="173"/>
      <c r="Z775" s="173"/>
    </row>
    <row r="776" spans="1:26" ht="21" customHeight="1">
      <c r="A776" s="173"/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73"/>
      <c r="V776" s="173"/>
      <c r="W776" s="173"/>
      <c r="X776" s="173"/>
      <c r="Y776" s="173"/>
      <c r="Z776" s="173"/>
    </row>
    <row r="777" spans="1:26" ht="21" customHeight="1">
      <c r="A777" s="173"/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3"/>
      <c r="T777" s="173"/>
      <c r="U777" s="173"/>
      <c r="V777" s="173"/>
      <c r="W777" s="173"/>
      <c r="X777" s="173"/>
      <c r="Y777" s="173"/>
      <c r="Z777" s="173"/>
    </row>
    <row r="778" spans="1:26" ht="21" customHeight="1">
      <c r="A778" s="173"/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</row>
    <row r="779" spans="1:26" ht="21" customHeight="1">
      <c r="A779" s="173"/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</row>
    <row r="780" spans="1:26" ht="21" customHeight="1">
      <c r="A780" s="173"/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3"/>
      <c r="T780" s="173"/>
      <c r="U780" s="173"/>
      <c r="V780" s="173"/>
      <c r="W780" s="173"/>
      <c r="X780" s="173"/>
      <c r="Y780" s="173"/>
      <c r="Z780" s="173"/>
    </row>
    <row r="781" spans="1:26" ht="21" customHeight="1">
      <c r="A781" s="173"/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3"/>
      <c r="T781" s="173"/>
      <c r="U781" s="173"/>
      <c r="V781" s="173"/>
      <c r="W781" s="173"/>
      <c r="X781" s="173"/>
      <c r="Y781" s="173"/>
      <c r="Z781" s="173"/>
    </row>
    <row r="782" spans="1:26" ht="21" customHeight="1">
      <c r="A782" s="173"/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</row>
    <row r="783" spans="1:26" ht="21" customHeight="1">
      <c r="A783" s="173"/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 s="173"/>
      <c r="S783" s="173"/>
      <c r="T783" s="173"/>
      <c r="U783" s="173"/>
      <c r="V783" s="173"/>
      <c r="W783" s="173"/>
      <c r="X783" s="173"/>
      <c r="Y783" s="173"/>
      <c r="Z783" s="173"/>
    </row>
    <row r="784" spans="1:26" ht="21" customHeight="1">
      <c r="A784" s="173"/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 s="173"/>
      <c r="S784" s="173"/>
      <c r="T784" s="173"/>
      <c r="U784" s="173"/>
      <c r="V784" s="173"/>
      <c r="W784" s="173"/>
      <c r="X784" s="173"/>
      <c r="Y784" s="173"/>
      <c r="Z784" s="173"/>
    </row>
    <row r="785" spans="1:26" ht="21" customHeight="1">
      <c r="A785" s="173"/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</row>
    <row r="786" spans="1:26" ht="21" customHeight="1">
      <c r="A786" s="173"/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</row>
    <row r="787" spans="1:26" ht="21" customHeight="1">
      <c r="A787" s="173"/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</row>
    <row r="788" spans="1:26" ht="21" customHeight="1">
      <c r="A788" s="173"/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</row>
    <row r="789" spans="1:26" ht="21" customHeight="1">
      <c r="A789" s="173"/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</row>
    <row r="790" spans="1:26" ht="21" customHeight="1">
      <c r="A790" s="173"/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</row>
    <row r="791" spans="1:26" ht="21" customHeight="1">
      <c r="A791" s="173"/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</row>
    <row r="792" spans="1:26" ht="21" customHeight="1">
      <c r="A792" s="173"/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</row>
    <row r="793" spans="1:26" ht="21" customHeight="1">
      <c r="A793" s="173"/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</row>
    <row r="794" spans="1:26" ht="21" customHeight="1">
      <c r="A794" s="173"/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</row>
    <row r="795" spans="1:26" ht="21" customHeight="1">
      <c r="A795" s="173"/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</row>
    <row r="796" spans="1:26" ht="21" customHeight="1">
      <c r="A796" s="173"/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</row>
    <row r="797" spans="1:26" ht="21" customHeight="1">
      <c r="A797" s="173"/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</row>
    <row r="798" spans="1:26" ht="21" customHeight="1">
      <c r="A798" s="173"/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</row>
    <row r="799" spans="1:26" ht="21" customHeight="1">
      <c r="A799" s="173"/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</row>
    <row r="800" spans="1:26" ht="21" customHeight="1">
      <c r="A800" s="173"/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</row>
    <row r="801" spans="1:26" ht="21" customHeight="1">
      <c r="A801" s="173"/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</row>
    <row r="802" spans="1:26" ht="21" customHeight="1">
      <c r="A802" s="173"/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</row>
    <row r="803" spans="1:26" ht="21" customHeight="1">
      <c r="A803" s="173"/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</row>
    <row r="804" spans="1:26" ht="21" customHeight="1">
      <c r="A804" s="173"/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</row>
    <row r="805" spans="1:26" ht="21" customHeight="1">
      <c r="A805" s="173"/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</row>
    <row r="806" spans="1:26" ht="21" customHeight="1">
      <c r="A806" s="173"/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</row>
    <row r="807" spans="1:26" ht="21" customHeight="1">
      <c r="A807" s="173"/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 s="173"/>
      <c r="S807" s="173"/>
      <c r="T807" s="173"/>
      <c r="U807" s="173"/>
      <c r="V807" s="173"/>
      <c r="W807" s="173"/>
      <c r="X807" s="173"/>
      <c r="Y807" s="173"/>
      <c r="Z807" s="173"/>
    </row>
    <row r="808" spans="1:26" ht="21" customHeight="1">
      <c r="A808" s="173"/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3"/>
      <c r="T808" s="173"/>
      <c r="U808" s="173"/>
      <c r="V808" s="173"/>
      <c r="W808" s="173"/>
      <c r="X808" s="173"/>
      <c r="Y808" s="173"/>
      <c r="Z808" s="173"/>
    </row>
    <row r="809" spans="1:26" ht="21" customHeight="1">
      <c r="A809" s="173"/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3"/>
      <c r="T809" s="173"/>
      <c r="U809" s="173"/>
      <c r="V809" s="173"/>
      <c r="W809" s="173"/>
      <c r="X809" s="173"/>
      <c r="Y809" s="173"/>
      <c r="Z809" s="173"/>
    </row>
    <row r="810" spans="1:26" ht="21" customHeight="1">
      <c r="A810" s="173"/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3"/>
      <c r="T810" s="173"/>
      <c r="U810" s="173"/>
      <c r="V810" s="173"/>
      <c r="W810" s="173"/>
      <c r="X810" s="173"/>
      <c r="Y810" s="173"/>
      <c r="Z810" s="173"/>
    </row>
    <row r="811" spans="1:26" ht="21" customHeight="1">
      <c r="A811" s="173"/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 s="173"/>
      <c r="S811" s="173"/>
      <c r="T811" s="173"/>
      <c r="U811" s="173"/>
      <c r="V811" s="173"/>
      <c r="W811" s="173"/>
      <c r="X811" s="173"/>
      <c r="Y811" s="173"/>
      <c r="Z811" s="173"/>
    </row>
    <row r="812" spans="1:26" ht="21" customHeight="1">
      <c r="A812" s="173"/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 s="173"/>
      <c r="S812" s="173"/>
      <c r="T812" s="173"/>
      <c r="U812" s="173"/>
      <c r="V812" s="173"/>
      <c r="W812" s="173"/>
      <c r="X812" s="173"/>
      <c r="Y812" s="173"/>
      <c r="Z812" s="173"/>
    </row>
    <row r="813" spans="1:26" ht="21" customHeight="1">
      <c r="A813" s="173"/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3"/>
      <c r="T813" s="173"/>
      <c r="U813" s="173"/>
      <c r="V813" s="173"/>
      <c r="W813" s="173"/>
      <c r="X813" s="173"/>
      <c r="Y813" s="173"/>
      <c r="Z813" s="173"/>
    </row>
    <row r="814" spans="1:26" ht="21" customHeight="1">
      <c r="A814" s="173"/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3"/>
      <c r="T814" s="173"/>
      <c r="U814" s="173"/>
      <c r="V814" s="173"/>
      <c r="W814" s="173"/>
      <c r="X814" s="173"/>
      <c r="Y814" s="173"/>
      <c r="Z814" s="173"/>
    </row>
    <row r="815" spans="1:26" ht="21" customHeight="1">
      <c r="A815" s="173"/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3"/>
      <c r="T815" s="173"/>
      <c r="U815" s="173"/>
      <c r="V815" s="173"/>
      <c r="W815" s="173"/>
      <c r="X815" s="173"/>
      <c r="Y815" s="173"/>
      <c r="Z815" s="173"/>
    </row>
    <row r="816" spans="1:26" ht="21" customHeight="1">
      <c r="A816" s="173"/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</row>
    <row r="817" spans="1:26" ht="21" customHeight="1">
      <c r="A817" s="173"/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</row>
    <row r="818" spans="1:26" ht="21" customHeight="1">
      <c r="A818" s="173"/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</row>
    <row r="819" spans="1:26" ht="21" customHeight="1">
      <c r="A819" s="173"/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</row>
    <row r="820" spans="1:26" ht="21" customHeight="1">
      <c r="A820" s="173"/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</row>
    <row r="821" spans="1:26" ht="21" customHeight="1">
      <c r="A821" s="173"/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</row>
    <row r="822" spans="1:26" ht="21" customHeight="1">
      <c r="A822" s="173"/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</row>
    <row r="823" spans="1:26" ht="21" customHeight="1">
      <c r="A823" s="173"/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</row>
    <row r="824" spans="1:26" ht="21" customHeight="1">
      <c r="A824" s="173"/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</row>
    <row r="825" spans="1:26" ht="21" customHeight="1">
      <c r="A825" s="173"/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</row>
    <row r="826" spans="1:26" ht="21" customHeight="1">
      <c r="A826" s="173"/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</row>
    <row r="827" spans="1:26" ht="21" customHeight="1">
      <c r="A827" s="173"/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</row>
    <row r="828" spans="1:26" ht="21" customHeight="1">
      <c r="A828" s="173"/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</row>
    <row r="829" spans="1:26" ht="21" customHeight="1">
      <c r="A829" s="173"/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</row>
    <row r="830" spans="1:26" ht="21" customHeight="1">
      <c r="A830" s="173"/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3"/>
      <c r="T830" s="173"/>
      <c r="U830" s="173"/>
      <c r="V830" s="173"/>
      <c r="W830" s="173"/>
      <c r="X830" s="173"/>
      <c r="Y830" s="173"/>
      <c r="Z830" s="173"/>
    </row>
    <row r="831" spans="1:26" ht="21" customHeight="1">
      <c r="A831" s="173"/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3"/>
      <c r="T831" s="173"/>
      <c r="U831" s="173"/>
      <c r="V831" s="173"/>
      <c r="W831" s="173"/>
      <c r="X831" s="173"/>
      <c r="Y831" s="173"/>
      <c r="Z831" s="173"/>
    </row>
    <row r="832" spans="1:26" ht="21" customHeight="1">
      <c r="A832" s="173"/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3"/>
      <c r="T832" s="173"/>
      <c r="U832" s="173"/>
      <c r="V832" s="173"/>
      <c r="W832" s="173"/>
      <c r="X832" s="173"/>
      <c r="Y832" s="173"/>
      <c r="Z832" s="173"/>
    </row>
    <row r="833" spans="1:26" ht="21" customHeight="1">
      <c r="A833" s="173"/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3"/>
      <c r="T833" s="173"/>
      <c r="U833" s="173"/>
      <c r="V833" s="173"/>
      <c r="W833" s="173"/>
      <c r="X833" s="173"/>
      <c r="Y833" s="173"/>
      <c r="Z833" s="173"/>
    </row>
    <row r="834" spans="1:26" ht="21" customHeight="1">
      <c r="A834" s="173"/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3"/>
      <c r="T834" s="173"/>
      <c r="U834" s="173"/>
      <c r="V834" s="173"/>
      <c r="W834" s="173"/>
      <c r="X834" s="173"/>
      <c r="Y834" s="173"/>
      <c r="Z834" s="173"/>
    </row>
    <row r="835" spans="1:26" ht="21" customHeight="1">
      <c r="A835" s="173"/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3"/>
      <c r="T835" s="173"/>
      <c r="U835" s="173"/>
      <c r="V835" s="173"/>
      <c r="W835" s="173"/>
      <c r="X835" s="173"/>
      <c r="Y835" s="173"/>
      <c r="Z835" s="173"/>
    </row>
    <row r="836" spans="1:26" ht="21" customHeight="1">
      <c r="A836" s="173"/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3"/>
      <c r="T836" s="173"/>
      <c r="U836" s="173"/>
      <c r="V836" s="173"/>
      <c r="W836" s="173"/>
      <c r="X836" s="173"/>
      <c r="Y836" s="173"/>
      <c r="Z836" s="173"/>
    </row>
    <row r="837" spans="1:26" ht="21" customHeight="1">
      <c r="A837" s="173"/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3"/>
      <c r="T837" s="173"/>
      <c r="U837" s="173"/>
      <c r="V837" s="173"/>
      <c r="W837" s="173"/>
      <c r="X837" s="173"/>
      <c r="Y837" s="173"/>
      <c r="Z837" s="173"/>
    </row>
    <row r="838" spans="1:26" ht="21" customHeight="1">
      <c r="A838" s="173"/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3"/>
      <c r="T838" s="173"/>
      <c r="U838" s="173"/>
      <c r="V838" s="173"/>
      <c r="W838" s="173"/>
      <c r="X838" s="173"/>
      <c r="Y838" s="173"/>
      <c r="Z838" s="173"/>
    </row>
    <row r="839" spans="1:26" ht="21" customHeight="1">
      <c r="A839" s="173"/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</row>
    <row r="840" spans="1:26" ht="21" customHeight="1">
      <c r="A840" s="173"/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3"/>
      <c r="T840" s="173"/>
      <c r="U840" s="173"/>
      <c r="V840" s="173"/>
      <c r="W840" s="173"/>
      <c r="X840" s="173"/>
      <c r="Y840" s="173"/>
      <c r="Z840" s="173"/>
    </row>
    <row r="841" spans="1:26" ht="21" customHeight="1">
      <c r="A841" s="173"/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3"/>
      <c r="T841" s="173"/>
      <c r="U841" s="173"/>
      <c r="V841" s="173"/>
      <c r="W841" s="173"/>
      <c r="X841" s="173"/>
      <c r="Y841" s="173"/>
      <c r="Z841" s="173"/>
    </row>
    <row r="842" spans="1:26" ht="21" customHeight="1">
      <c r="A842" s="173"/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3"/>
      <c r="T842" s="173"/>
      <c r="U842" s="173"/>
      <c r="V842" s="173"/>
      <c r="W842" s="173"/>
      <c r="X842" s="173"/>
      <c r="Y842" s="173"/>
      <c r="Z842" s="173"/>
    </row>
    <row r="843" spans="1:26" ht="21" customHeight="1">
      <c r="A843" s="173"/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</row>
    <row r="844" spans="1:26" ht="21" customHeight="1">
      <c r="A844" s="173"/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 s="173"/>
      <c r="S844" s="173"/>
      <c r="T844" s="173"/>
      <c r="U844" s="173"/>
      <c r="V844" s="173"/>
      <c r="W844" s="173"/>
      <c r="X844" s="173"/>
      <c r="Y844" s="173"/>
      <c r="Z844" s="173"/>
    </row>
    <row r="845" spans="1:26" ht="21" customHeight="1">
      <c r="A845" s="173"/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</row>
    <row r="846" spans="1:26" ht="21" customHeight="1">
      <c r="A846" s="173"/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</row>
    <row r="847" spans="1:26" ht="21" customHeight="1">
      <c r="A847" s="173"/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</row>
    <row r="848" spans="1:26" ht="21" customHeight="1">
      <c r="A848" s="173"/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</row>
    <row r="849" spans="1:26" ht="21" customHeight="1">
      <c r="A849" s="173"/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</row>
    <row r="850" spans="1:26" ht="21" customHeight="1">
      <c r="A850" s="173"/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</row>
    <row r="851" spans="1:26" ht="21" customHeight="1">
      <c r="A851" s="173"/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</row>
    <row r="852" spans="1:26" ht="21" customHeight="1">
      <c r="A852" s="173"/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</row>
    <row r="853" spans="1:26" ht="21" customHeight="1">
      <c r="A853" s="173"/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</row>
    <row r="854" spans="1:26" ht="21" customHeight="1">
      <c r="A854" s="173"/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</row>
    <row r="855" spans="1:26" ht="21" customHeight="1">
      <c r="A855" s="173"/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</row>
    <row r="856" spans="1:26" ht="21" customHeight="1">
      <c r="A856" s="173"/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</row>
    <row r="857" spans="1:26" ht="21" customHeight="1">
      <c r="A857" s="173"/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</row>
    <row r="858" spans="1:26" ht="21" customHeight="1">
      <c r="A858" s="173"/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</row>
    <row r="859" spans="1:26" ht="21" customHeight="1">
      <c r="A859" s="173"/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</row>
    <row r="860" spans="1:26" ht="21" customHeight="1">
      <c r="A860" s="173"/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</row>
    <row r="861" spans="1:26" ht="21" customHeight="1">
      <c r="A861" s="173"/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</row>
    <row r="862" spans="1:26" ht="21" customHeight="1">
      <c r="A862" s="173"/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</row>
    <row r="863" spans="1:26" ht="21" customHeight="1">
      <c r="A863" s="173"/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</row>
    <row r="864" spans="1:26" ht="21" customHeight="1">
      <c r="A864" s="173"/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</row>
    <row r="865" spans="1:26" ht="21" customHeight="1">
      <c r="A865" s="173"/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</row>
    <row r="866" spans="1:26" ht="21" customHeight="1">
      <c r="A866" s="173"/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</row>
    <row r="867" spans="1:26" ht="21" customHeight="1">
      <c r="A867" s="173"/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</row>
    <row r="868" spans="1:26" ht="21" customHeight="1">
      <c r="A868" s="173"/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</row>
    <row r="869" spans="1:26" ht="21" customHeight="1">
      <c r="A869" s="173"/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</row>
    <row r="870" spans="1:26" ht="21" customHeight="1">
      <c r="A870" s="173"/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</row>
    <row r="871" spans="1:26" ht="21" customHeight="1">
      <c r="A871" s="173"/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</row>
    <row r="872" spans="1:26" ht="21" customHeight="1">
      <c r="A872" s="173"/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</row>
    <row r="873" spans="1:26" ht="21" customHeight="1">
      <c r="A873" s="173"/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</row>
    <row r="874" spans="1:26" ht="21" customHeight="1">
      <c r="A874" s="173"/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</row>
    <row r="875" spans="1:26" ht="21" customHeight="1">
      <c r="A875" s="173"/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</row>
    <row r="876" spans="1:26" ht="21" customHeight="1">
      <c r="A876" s="173"/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</row>
    <row r="877" spans="1:26" ht="21" customHeight="1">
      <c r="A877" s="173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</row>
    <row r="878" spans="1:26" ht="21" customHeight="1">
      <c r="A878" s="173"/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</row>
    <row r="879" spans="1:26" ht="21" customHeight="1">
      <c r="A879" s="173"/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</row>
    <row r="880" spans="1:26" ht="21" customHeight="1">
      <c r="A880" s="173"/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</row>
    <row r="881" spans="1:26" ht="21" customHeight="1">
      <c r="A881" s="173"/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</row>
    <row r="882" spans="1:26" ht="21" customHeight="1">
      <c r="A882" s="173"/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</row>
    <row r="883" spans="1:26" ht="21" customHeight="1">
      <c r="A883" s="173"/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</row>
    <row r="884" spans="1:26" ht="21" customHeight="1">
      <c r="A884" s="173"/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</row>
    <row r="885" spans="1:26" ht="21" customHeight="1">
      <c r="A885" s="173"/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</row>
    <row r="886" spans="1:26" ht="21" customHeight="1">
      <c r="A886" s="173"/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</row>
    <row r="887" spans="1:26" ht="21" customHeight="1">
      <c r="A887" s="173"/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</row>
    <row r="888" spans="1:26" ht="21" customHeight="1">
      <c r="A888" s="173"/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</row>
    <row r="889" spans="1:26" ht="21" customHeight="1">
      <c r="A889" s="173"/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</row>
    <row r="890" spans="1:26" ht="21" customHeight="1">
      <c r="A890" s="173"/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</row>
    <row r="891" spans="1:26" ht="21" customHeight="1">
      <c r="A891" s="173"/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</row>
    <row r="892" spans="1:26" ht="21" customHeight="1">
      <c r="A892" s="173"/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</row>
    <row r="893" spans="1:26" ht="21" customHeight="1">
      <c r="A893" s="173"/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</row>
    <row r="894" spans="1:26" ht="21" customHeight="1">
      <c r="A894" s="173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</row>
    <row r="895" spans="1:26" ht="21" customHeight="1">
      <c r="A895" s="173"/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</row>
    <row r="896" spans="1:26" ht="21" customHeight="1">
      <c r="A896" s="173"/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</row>
    <row r="897" spans="1:26" ht="21" customHeight="1">
      <c r="A897" s="173"/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</row>
    <row r="898" spans="1:26" ht="21" customHeight="1">
      <c r="A898" s="173"/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</row>
    <row r="899" spans="1:26" ht="21" customHeight="1">
      <c r="A899" s="173"/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</row>
    <row r="900" spans="1:26" ht="21" customHeight="1">
      <c r="A900" s="173"/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</row>
    <row r="901" spans="1:26" ht="21" customHeight="1">
      <c r="A901" s="173"/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</row>
    <row r="902" spans="1:26" ht="21" customHeight="1">
      <c r="A902" s="173"/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</row>
    <row r="903" spans="1:26" ht="21" customHeight="1">
      <c r="A903" s="173"/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</row>
    <row r="904" spans="1:26" ht="21" customHeight="1">
      <c r="A904" s="173"/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</row>
    <row r="905" spans="1:26" ht="21" customHeight="1">
      <c r="A905" s="173"/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</row>
    <row r="906" spans="1:26" ht="21" customHeight="1">
      <c r="A906" s="173"/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</row>
    <row r="907" spans="1:26" ht="21" customHeight="1">
      <c r="A907" s="173"/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</row>
    <row r="908" spans="1:26" ht="21" customHeight="1">
      <c r="A908" s="173"/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</row>
    <row r="909" spans="1:26" ht="21" customHeight="1">
      <c r="A909" s="173"/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</row>
    <row r="910" spans="1:26" ht="21" customHeight="1">
      <c r="A910" s="173"/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</row>
    <row r="911" spans="1:26" ht="21" customHeight="1">
      <c r="A911" s="173"/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</row>
    <row r="912" spans="1:26" ht="21" customHeight="1">
      <c r="A912" s="173"/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</row>
    <row r="913" spans="1:26" ht="21" customHeight="1">
      <c r="A913" s="173"/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</row>
    <row r="914" spans="1:26" ht="21" customHeight="1">
      <c r="A914" s="173"/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</row>
    <row r="915" spans="1:26" ht="21" customHeight="1">
      <c r="A915" s="173"/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</row>
    <row r="916" spans="1:26" ht="21" customHeight="1">
      <c r="A916" s="173"/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</row>
    <row r="917" spans="1:26" ht="21" customHeight="1">
      <c r="A917" s="173"/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</row>
    <row r="918" spans="1:26" ht="21" customHeight="1">
      <c r="A918" s="173"/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</row>
    <row r="919" spans="1:26" ht="21" customHeight="1">
      <c r="A919" s="173"/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</row>
    <row r="920" spans="1:26" ht="21" customHeight="1">
      <c r="A920" s="173"/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</row>
    <row r="921" spans="1:26" ht="21" customHeight="1">
      <c r="A921" s="173"/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</row>
    <row r="922" spans="1:26" ht="21" customHeight="1">
      <c r="A922" s="173"/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</row>
    <row r="923" spans="1:26" ht="21" customHeight="1">
      <c r="A923" s="173"/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</row>
    <row r="924" spans="1:26" ht="21" customHeight="1">
      <c r="A924" s="173"/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</row>
    <row r="925" spans="1:26" ht="21" customHeight="1">
      <c r="A925" s="173"/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</row>
    <row r="926" spans="1:26" ht="21" customHeight="1">
      <c r="A926" s="173"/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</row>
    <row r="927" spans="1:26" ht="21" customHeight="1">
      <c r="A927" s="173"/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</row>
    <row r="928" spans="1:26" ht="21" customHeight="1">
      <c r="A928" s="173"/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</row>
    <row r="929" spans="1:26" ht="21" customHeight="1">
      <c r="A929" s="173"/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</row>
    <row r="930" spans="1:26" ht="21" customHeight="1">
      <c r="A930" s="173"/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</row>
    <row r="931" spans="1:26" ht="21" customHeight="1">
      <c r="A931" s="173"/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</row>
    <row r="932" spans="1:26" ht="21" customHeight="1">
      <c r="A932" s="173"/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</row>
    <row r="933" spans="1:26" ht="21" customHeight="1">
      <c r="A933" s="173"/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3"/>
      <c r="T933" s="173"/>
      <c r="U933" s="173"/>
      <c r="V933" s="173"/>
      <c r="W933" s="173"/>
      <c r="X933" s="173"/>
      <c r="Y933" s="173"/>
      <c r="Z933" s="173"/>
    </row>
    <row r="934" spans="1:26" ht="21" customHeight="1">
      <c r="A934" s="173"/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3"/>
      <c r="T934" s="173"/>
      <c r="U934" s="173"/>
      <c r="V934" s="173"/>
      <c r="W934" s="173"/>
      <c r="X934" s="173"/>
      <c r="Y934" s="173"/>
      <c r="Z934" s="173"/>
    </row>
    <row r="935" spans="1:26" ht="21" customHeight="1">
      <c r="A935" s="173"/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3"/>
      <c r="T935" s="173"/>
      <c r="U935" s="173"/>
      <c r="V935" s="173"/>
      <c r="W935" s="173"/>
      <c r="X935" s="173"/>
      <c r="Y935" s="173"/>
      <c r="Z935" s="173"/>
    </row>
    <row r="936" spans="1:26" ht="21" customHeight="1">
      <c r="A936" s="173"/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3"/>
      <c r="T936" s="173"/>
      <c r="U936" s="173"/>
      <c r="V936" s="173"/>
      <c r="W936" s="173"/>
      <c r="X936" s="173"/>
      <c r="Y936" s="173"/>
      <c r="Z936" s="173"/>
    </row>
    <row r="937" spans="1:26" ht="21" customHeight="1">
      <c r="A937" s="173"/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 s="173"/>
      <c r="S937" s="173"/>
      <c r="T937" s="173"/>
      <c r="U937" s="173"/>
      <c r="V937" s="173"/>
      <c r="W937" s="173"/>
      <c r="X937" s="173"/>
      <c r="Y937" s="173"/>
      <c r="Z937" s="173"/>
    </row>
    <row r="938" spans="1:26" ht="21" customHeight="1">
      <c r="A938" s="173"/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3"/>
      <c r="T938" s="173"/>
      <c r="U938" s="173"/>
      <c r="V938" s="173"/>
      <c r="W938" s="173"/>
      <c r="X938" s="173"/>
      <c r="Y938" s="173"/>
      <c r="Z938" s="173"/>
    </row>
    <row r="939" spans="1:26" ht="21" customHeight="1">
      <c r="A939" s="173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</row>
    <row r="940" spans="1:26" ht="21" customHeight="1">
      <c r="A940" s="173"/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</row>
    <row r="941" spans="1:26" ht="21" customHeight="1">
      <c r="A941" s="173"/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</row>
    <row r="942" spans="1:26" ht="21" customHeight="1">
      <c r="A942" s="173"/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</row>
    <row r="943" spans="1:26" ht="21" customHeight="1">
      <c r="A943" s="173"/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</row>
    <row r="944" spans="1:26" ht="21" customHeight="1">
      <c r="A944" s="173"/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</row>
    <row r="945" spans="1:26" ht="21" customHeight="1">
      <c r="A945" s="173"/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</row>
    <row r="946" spans="1:26" ht="21" customHeight="1">
      <c r="A946" s="173"/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</row>
    <row r="947" spans="1:26" ht="21" customHeight="1">
      <c r="A947" s="173"/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</row>
    <row r="948" spans="1:26" ht="21" customHeight="1">
      <c r="A948" s="173"/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 s="173"/>
      <c r="S948" s="173"/>
      <c r="T948" s="173"/>
      <c r="U948" s="173"/>
      <c r="V948" s="173"/>
      <c r="W948" s="173"/>
      <c r="X948" s="173"/>
      <c r="Y948" s="173"/>
      <c r="Z948" s="173"/>
    </row>
    <row r="949" spans="1:26" ht="21" customHeight="1">
      <c r="A949" s="173"/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3"/>
      <c r="T949" s="173"/>
      <c r="U949" s="173"/>
      <c r="V949" s="173"/>
      <c r="W949" s="173"/>
      <c r="X949" s="173"/>
      <c r="Y949" s="173"/>
      <c r="Z949" s="173"/>
    </row>
    <row r="950" spans="1:26" ht="21" customHeight="1">
      <c r="A950" s="173"/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</row>
    <row r="951" spans="1:26" ht="21" customHeight="1">
      <c r="A951" s="173"/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3"/>
      <c r="T951" s="173"/>
      <c r="U951" s="173"/>
      <c r="V951" s="173"/>
      <c r="W951" s="173"/>
      <c r="X951" s="173"/>
      <c r="Y951" s="173"/>
      <c r="Z951" s="173"/>
    </row>
    <row r="952" spans="1:26" ht="21" customHeight="1">
      <c r="A952" s="173"/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 s="173"/>
      <c r="S952" s="173"/>
      <c r="T952" s="173"/>
      <c r="U952" s="173"/>
      <c r="V952" s="173"/>
      <c r="W952" s="173"/>
      <c r="X952" s="173"/>
      <c r="Y952" s="173"/>
      <c r="Z952" s="173"/>
    </row>
    <row r="953" spans="1:26" ht="21" customHeight="1">
      <c r="A953" s="173"/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</row>
    <row r="954" spans="1:26" ht="21" customHeight="1">
      <c r="A954" s="173"/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3"/>
      <c r="T954" s="173"/>
      <c r="U954" s="173"/>
      <c r="V954" s="173"/>
      <c r="W954" s="173"/>
      <c r="X954" s="173"/>
      <c r="Y954" s="173"/>
      <c r="Z954" s="173"/>
    </row>
    <row r="955" spans="1:26" ht="21" customHeight="1">
      <c r="A955" s="173"/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3"/>
      <c r="T955" s="173"/>
      <c r="U955" s="173"/>
      <c r="V955" s="173"/>
      <c r="W955" s="173"/>
      <c r="X955" s="173"/>
      <c r="Y955" s="173"/>
      <c r="Z955" s="173"/>
    </row>
    <row r="956" spans="1:26" ht="21" customHeight="1">
      <c r="A956" s="173"/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 s="173"/>
      <c r="S956" s="173"/>
      <c r="T956" s="173"/>
      <c r="U956" s="173"/>
      <c r="V956" s="173"/>
      <c r="W956" s="173"/>
      <c r="X956" s="173"/>
      <c r="Y956" s="173"/>
      <c r="Z956" s="173"/>
    </row>
    <row r="957" spans="1:26" ht="21" customHeight="1">
      <c r="A957" s="173"/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</row>
    <row r="958" spans="1:26" ht="21" customHeight="1">
      <c r="A958" s="173"/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3"/>
      <c r="T958" s="173"/>
      <c r="U958" s="173"/>
      <c r="V958" s="173"/>
      <c r="W958" s="173"/>
      <c r="X958" s="173"/>
      <c r="Y958" s="173"/>
      <c r="Z958" s="173"/>
    </row>
    <row r="959" spans="1:26" ht="21" customHeight="1">
      <c r="A959" s="173"/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3"/>
      <c r="T959" s="173"/>
      <c r="U959" s="173"/>
      <c r="V959" s="173"/>
      <c r="W959" s="173"/>
      <c r="X959" s="173"/>
      <c r="Y959" s="173"/>
      <c r="Z959" s="173"/>
    </row>
    <row r="960" spans="1:26" ht="21" customHeight="1">
      <c r="A960" s="173"/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</row>
    <row r="961" spans="1:26" ht="21" customHeight="1">
      <c r="A961" s="173"/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</row>
    <row r="962" spans="1:26" ht="21" customHeight="1">
      <c r="A962" s="173"/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</row>
    <row r="963" spans="1:26" ht="21" customHeight="1">
      <c r="A963" s="173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</row>
    <row r="964" spans="1:26" ht="21" customHeight="1">
      <c r="A964" s="173"/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</row>
    <row r="965" spans="1:26" ht="21" customHeight="1">
      <c r="A965" s="173"/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</row>
    <row r="966" spans="1:26" ht="21" customHeight="1">
      <c r="A966" s="173"/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</row>
    <row r="967" spans="1:26" ht="21" customHeight="1">
      <c r="A967" s="173"/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</row>
    <row r="968" spans="1:26" ht="21" customHeight="1">
      <c r="A968" s="173"/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</row>
    <row r="969" spans="1:26" ht="21" customHeight="1">
      <c r="A969" s="173"/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</row>
    <row r="970" spans="1:26" ht="21" customHeight="1">
      <c r="A970" s="173"/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</row>
    <row r="971" spans="1:26" ht="21" customHeight="1">
      <c r="A971" s="173"/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</row>
    <row r="972" spans="1:26" ht="21" customHeight="1">
      <c r="A972" s="173"/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</row>
    <row r="973" spans="1:26" ht="21" customHeight="1">
      <c r="A973" s="173"/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3"/>
      <c r="T973" s="173"/>
      <c r="U973" s="173"/>
      <c r="V973" s="173"/>
      <c r="W973" s="173"/>
      <c r="X973" s="173"/>
      <c r="Y973" s="173"/>
      <c r="Z973" s="173"/>
    </row>
    <row r="974" spans="1:26" ht="21" customHeight="1">
      <c r="A974" s="173"/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 s="173"/>
      <c r="S974" s="173"/>
      <c r="T974" s="173"/>
      <c r="U974" s="173"/>
      <c r="V974" s="173"/>
      <c r="W974" s="173"/>
      <c r="X974" s="173"/>
      <c r="Y974" s="173"/>
      <c r="Z974" s="173"/>
    </row>
    <row r="975" spans="1:26" ht="21" customHeight="1">
      <c r="A975" s="173"/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</row>
    <row r="976" spans="1:26" ht="21" customHeight="1">
      <c r="A976" s="173"/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</row>
    <row r="977" spans="1:26" ht="21" customHeight="1">
      <c r="A977" s="173"/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</row>
    <row r="978" spans="1:26" ht="21" customHeight="1">
      <c r="A978" s="173"/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</row>
    <row r="979" spans="1:26" ht="21" customHeight="1">
      <c r="A979" s="173"/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</row>
    <row r="980" spans="1:26" ht="21" customHeight="1">
      <c r="A980" s="173"/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</row>
    <row r="981" spans="1:26" ht="21" customHeight="1">
      <c r="A981" s="173"/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</row>
    <row r="982" spans="1:26" ht="21" customHeight="1">
      <c r="A982" s="173"/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</row>
    <row r="983" spans="1:26" ht="21" customHeight="1">
      <c r="A983" s="173"/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</row>
    <row r="984" spans="1:26" ht="21" customHeight="1">
      <c r="A984" s="173"/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</row>
    <row r="985" spans="1:26" ht="21" customHeight="1">
      <c r="A985" s="173"/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</row>
    <row r="986" spans="1:26" ht="21" customHeight="1">
      <c r="A986" s="173"/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</row>
    <row r="987" spans="1:26" ht="21" customHeight="1">
      <c r="A987" s="173"/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</row>
    <row r="988" spans="1:26" ht="21" customHeight="1">
      <c r="A988" s="173"/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</row>
    <row r="989" spans="1:26" ht="21" customHeight="1">
      <c r="A989" s="173"/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3"/>
      <c r="T989" s="173"/>
      <c r="U989" s="173"/>
      <c r="V989" s="173"/>
      <c r="W989" s="173"/>
      <c r="X989" s="173"/>
      <c r="Y989" s="173"/>
      <c r="Z989" s="173"/>
    </row>
    <row r="990" spans="1:26" ht="21" customHeight="1">
      <c r="A990" s="173"/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3"/>
      <c r="T990" s="173"/>
      <c r="U990" s="173"/>
      <c r="V990" s="173"/>
      <c r="W990" s="173"/>
      <c r="X990" s="173"/>
      <c r="Y990" s="173"/>
      <c r="Z990" s="173"/>
    </row>
    <row r="991" spans="1:26" ht="21" customHeight="1">
      <c r="A991" s="173"/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3"/>
      <c r="T991" s="173"/>
      <c r="U991" s="173"/>
      <c r="V991" s="173"/>
      <c r="W991" s="173"/>
      <c r="X991" s="173"/>
      <c r="Y991" s="173"/>
      <c r="Z991" s="173"/>
    </row>
    <row r="992" spans="1:26" ht="21" customHeight="1">
      <c r="A992" s="173"/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3"/>
      <c r="T992" s="173"/>
      <c r="U992" s="173"/>
      <c r="V992" s="173"/>
      <c r="W992" s="173"/>
      <c r="X992" s="173"/>
      <c r="Y992" s="173"/>
      <c r="Z992" s="173"/>
    </row>
    <row r="993" spans="1:26" ht="21" customHeight="1">
      <c r="A993" s="173"/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3"/>
      <c r="T993" s="173"/>
      <c r="U993" s="173"/>
      <c r="V993" s="173"/>
      <c r="W993" s="173"/>
      <c r="X993" s="173"/>
      <c r="Y993" s="173"/>
      <c r="Z993" s="173"/>
    </row>
    <row r="994" spans="1:26" ht="21" customHeight="1">
      <c r="A994" s="173"/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3"/>
      <c r="T994" s="173"/>
      <c r="U994" s="173"/>
      <c r="V994" s="173"/>
      <c r="W994" s="173"/>
      <c r="X994" s="173"/>
      <c r="Y994" s="173"/>
      <c r="Z994" s="173"/>
    </row>
    <row r="995" spans="1:26" ht="21" customHeight="1">
      <c r="A995" s="173"/>
      <c r="B995" s="173"/>
      <c r="C995" s="173"/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3"/>
      <c r="T995" s="173"/>
      <c r="U995" s="173"/>
      <c r="V995" s="173"/>
      <c r="W995" s="173"/>
      <c r="X995" s="173"/>
      <c r="Y995" s="173"/>
      <c r="Z995" s="173"/>
    </row>
    <row r="996" spans="1:26" ht="21" customHeight="1">
      <c r="A996" s="173"/>
      <c r="B996" s="173"/>
      <c r="C996" s="173"/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 s="173"/>
      <c r="S996" s="173"/>
      <c r="T996" s="173"/>
      <c r="U996" s="173"/>
      <c r="V996" s="173"/>
      <c r="W996" s="173"/>
      <c r="X996" s="173"/>
      <c r="Y996" s="173"/>
      <c r="Z996" s="173"/>
    </row>
    <row r="997" spans="1:26" ht="21" customHeight="1">
      <c r="A997" s="173"/>
      <c r="B997" s="173"/>
      <c r="C997" s="173"/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 s="173"/>
      <c r="S997" s="173"/>
      <c r="T997" s="173"/>
      <c r="U997" s="173"/>
      <c r="V997" s="173"/>
      <c r="W997" s="173"/>
      <c r="X997" s="173"/>
      <c r="Y997" s="173"/>
      <c r="Z997" s="173"/>
    </row>
    <row r="998" spans="1:26" ht="21" customHeight="1">
      <c r="A998" s="173"/>
      <c r="B998" s="173"/>
      <c r="C998" s="173"/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</row>
  </sheetData>
  <mergeCells count="17">
    <mergeCell ref="B20:E20"/>
    <mergeCell ref="E26:M26"/>
    <mergeCell ref="F27:K27"/>
    <mergeCell ref="F28:K28"/>
    <mergeCell ref="Q12:S12"/>
    <mergeCell ref="P4:V4"/>
    <mergeCell ref="F6:I6"/>
    <mergeCell ref="Q6:V6"/>
    <mergeCell ref="Q7:V7"/>
    <mergeCell ref="Q9:R9"/>
    <mergeCell ref="F21:I21"/>
    <mergeCell ref="B21:E21"/>
    <mergeCell ref="Q11:T11"/>
    <mergeCell ref="Q10:R10"/>
    <mergeCell ref="B13:D14"/>
    <mergeCell ref="E13:E14"/>
    <mergeCell ref="F13:M13"/>
  </mergeCells>
  <dataValidations count="2">
    <dataValidation type="list" allowBlank="1" showErrorMessage="1" sqref="Q10">
      <formula1>edu_years</formula1>
    </dataValidation>
    <dataValidation type="list" allowBlank="1" showErrorMessage="1" sqref="Q9">
      <formula1>grade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1000"/>
  <sheetViews>
    <sheetView showGridLines="0" topLeftCell="A22" workbookViewId="0">
      <selection activeCell="B40" sqref="B40:C40"/>
    </sheetView>
  </sheetViews>
  <sheetFormatPr defaultColWidth="12.625" defaultRowHeight="15" customHeight="1"/>
  <cols>
    <col min="1" max="1" width="3.625" style="194" customWidth="1"/>
    <col min="2" max="2" width="7.375" style="194" customWidth="1"/>
    <col min="3" max="3" width="20.875" style="194" customWidth="1"/>
    <col min="4" max="18" width="3.875" style="194" customWidth="1"/>
    <col min="19" max="26" width="20.375" style="194" customWidth="1"/>
    <col min="27" max="16384" width="12.625" style="194"/>
  </cols>
  <sheetData>
    <row r="1" spans="1:26" ht="19.5" customHeight="1">
      <c r="A1" s="124"/>
      <c r="B1" s="271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124"/>
      <c r="S1" s="82"/>
      <c r="T1" s="82"/>
      <c r="U1" s="82"/>
      <c r="V1" s="82"/>
      <c r="W1" s="82"/>
      <c r="X1" s="82"/>
      <c r="Y1" s="82"/>
      <c r="Z1" s="82"/>
    </row>
    <row r="2" spans="1:26" ht="19.5" customHeight="1">
      <c r="A2" s="124"/>
      <c r="B2" s="124"/>
      <c r="C2" s="27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2/1 ปีการศึกษา 2564         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124"/>
      <c r="S2" s="82"/>
      <c r="T2" s="82"/>
      <c r="U2" s="82"/>
      <c r="V2" s="82"/>
      <c r="W2" s="82"/>
      <c r="X2" s="82"/>
      <c r="Y2" s="82"/>
      <c r="Z2" s="82"/>
    </row>
    <row r="3" spans="1:26" ht="7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2.5" customHeight="1">
      <c r="A4" s="195"/>
      <c r="B4" s="196"/>
      <c r="C4" s="196"/>
      <c r="D4" s="273"/>
      <c r="E4" s="272"/>
      <c r="F4" s="272"/>
      <c r="G4" s="272"/>
      <c r="H4" s="272"/>
      <c r="I4" s="273"/>
      <c r="J4" s="272"/>
      <c r="K4" s="272"/>
      <c r="L4" s="272"/>
      <c r="M4" s="272"/>
      <c r="N4" s="273"/>
      <c r="O4" s="272"/>
      <c r="P4" s="272"/>
      <c r="Q4" s="272"/>
      <c r="R4" s="272"/>
      <c r="S4" s="82"/>
      <c r="T4" s="82"/>
      <c r="U4" s="82"/>
      <c r="V4" s="82"/>
      <c r="W4" s="82"/>
      <c r="X4" s="82"/>
      <c r="Y4" s="82"/>
      <c r="Z4" s="82"/>
    </row>
    <row r="5" spans="1:26" ht="60" customHeight="1">
      <c r="A5" s="197" t="s">
        <v>2</v>
      </c>
      <c r="B5" s="198" t="str">
        <f>สรุปผลสมรรถนะ!C4</f>
        <v>เลขประจำตัวนักเรียน</v>
      </c>
      <c r="C5" s="199" t="s">
        <v>31</v>
      </c>
      <c r="D5" s="200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79"/>
      <c r="T5" s="79"/>
      <c r="U5" s="79"/>
      <c r="V5" s="79"/>
      <c r="W5" s="79"/>
      <c r="X5" s="79"/>
      <c r="Y5" s="79"/>
      <c r="Z5" s="79"/>
    </row>
    <row r="6" spans="1:26" ht="15.75" customHeight="1">
      <c r="A6" s="131">
        <v>1</v>
      </c>
      <c r="B6" s="451">
        <v>17917</v>
      </c>
      <c r="C6" s="452" t="s">
        <v>320</v>
      </c>
      <c r="D6" s="204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6"/>
      <c r="T6" s="206"/>
      <c r="U6" s="206"/>
      <c r="V6" s="206"/>
      <c r="W6" s="206"/>
      <c r="X6" s="206"/>
      <c r="Y6" s="206"/>
      <c r="Z6" s="206"/>
    </row>
    <row r="7" spans="1:26" ht="15.75" customHeight="1">
      <c r="A7" s="131">
        <v>2</v>
      </c>
      <c r="B7" s="451">
        <v>18236</v>
      </c>
      <c r="C7" s="452" t="s">
        <v>321</v>
      </c>
      <c r="D7" s="204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6"/>
      <c r="T7" s="206"/>
      <c r="U7" s="206"/>
      <c r="V7" s="206"/>
      <c r="W7" s="206"/>
      <c r="X7" s="206"/>
      <c r="Y7" s="206"/>
      <c r="Z7" s="206"/>
    </row>
    <row r="8" spans="1:26" ht="15.75" customHeight="1">
      <c r="A8" s="131">
        <v>3</v>
      </c>
      <c r="B8" s="451">
        <v>18237</v>
      </c>
      <c r="C8" s="452" t="s">
        <v>322</v>
      </c>
      <c r="D8" s="204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6"/>
      <c r="T8" s="206"/>
      <c r="U8" s="206"/>
      <c r="V8" s="206"/>
      <c r="W8" s="206"/>
      <c r="X8" s="206"/>
      <c r="Y8" s="206"/>
      <c r="Z8" s="206"/>
    </row>
    <row r="9" spans="1:26" ht="15.75" customHeight="1">
      <c r="A9" s="131">
        <v>4</v>
      </c>
      <c r="B9" s="451">
        <v>18238</v>
      </c>
      <c r="C9" s="452" t="s">
        <v>323</v>
      </c>
      <c r="D9" s="20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6"/>
      <c r="T9" s="206"/>
      <c r="U9" s="206"/>
      <c r="V9" s="206"/>
      <c r="W9" s="206"/>
      <c r="X9" s="206"/>
      <c r="Y9" s="206"/>
      <c r="Z9" s="206"/>
    </row>
    <row r="10" spans="1:26" ht="15.75" customHeight="1">
      <c r="A10" s="131">
        <v>5</v>
      </c>
      <c r="B10" s="451">
        <v>18239</v>
      </c>
      <c r="C10" s="242" t="s">
        <v>324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6"/>
      <c r="T10" s="206"/>
      <c r="U10" s="206"/>
      <c r="V10" s="206"/>
      <c r="W10" s="206"/>
      <c r="X10" s="206"/>
      <c r="Y10" s="206"/>
      <c r="Z10" s="206"/>
    </row>
    <row r="11" spans="1:26" ht="15.75" customHeight="1">
      <c r="A11" s="131">
        <v>6</v>
      </c>
      <c r="B11" s="451">
        <v>18240</v>
      </c>
      <c r="C11" s="452" t="s">
        <v>325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6"/>
      <c r="T11" s="206"/>
      <c r="U11" s="206"/>
      <c r="V11" s="206"/>
      <c r="W11" s="206"/>
      <c r="X11" s="206"/>
      <c r="Y11" s="206"/>
      <c r="Z11" s="206"/>
    </row>
    <row r="12" spans="1:26" ht="15.75" customHeight="1">
      <c r="A12" s="131">
        <v>7</v>
      </c>
      <c r="B12" s="451">
        <v>18241</v>
      </c>
      <c r="C12" s="452" t="s">
        <v>326</v>
      </c>
      <c r="D12" s="204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6"/>
      <c r="T12" s="206"/>
      <c r="U12" s="206"/>
      <c r="V12" s="206"/>
      <c r="W12" s="206"/>
      <c r="X12" s="206"/>
      <c r="Y12" s="206"/>
      <c r="Z12" s="206"/>
    </row>
    <row r="13" spans="1:26" ht="15.75" customHeight="1">
      <c r="A13" s="131">
        <v>8</v>
      </c>
      <c r="B13" s="451">
        <v>18242</v>
      </c>
      <c r="C13" s="242" t="s">
        <v>327</v>
      </c>
      <c r="D13" s="204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6"/>
      <c r="T13" s="206"/>
      <c r="U13" s="206"/>
      <c r="V13" s="206"/>
      <c r="W13" s="206"/>
      <c r="X13" s="206"/>
      <c r="Y13" s="206"/>
      <c r="Z13" s="206"/>
    </row>
    <row r="14" spans="1:26" ht="15.75" customHeight="1">
      <c r="A14" s="131">
        <v>9</v>
      </c>
      <c r="B14" s="451">
        <v>18243</v>
      </c>
      <c r="C14" s="452" t="s">
        <v>328</v>
      </c>
      <c r="D14" s="204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6"/>
      <c r="T14" s="206"/>
      <c r="U14" s="206"/>
      <c r="V14" s="206"/>
      <c r="W14" s="206"/>
      <c r="X14" s="206"/>
      <c r="Y14" s="206"/>
      <c r="Z14" s="206"/>
    </row>
    <row r="15" spans="1:26" ht="15.75" customHeight="1">
      <c r="A15" s="131">
        <v>10</v>
      </c>
      <c r="B15" s="451">
        <v>18244</v>
      </c>
      <c r="C15" s="452" t="s">
        <v>329</v>
      </c>
      <c r="D15" s="204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6"/>
      <c r="T15" s="206"/>
      <c r="U15" s="206"/>
      <c r="V15" s="206"/>
      <c r="W15" s="206"/>
      <c r="X15" s="206"/>
      <c r="Y15" s="206"/>
      <c r="Z15" s="206"/>
    </row>
    <row r="16" spans="1:26" ht="15.75" customHeight="1">
      <c r="A16" s="131">
        <v>11</v>
      </c>
      <c r="B16" s="451">
        <v>18246</v>
      </c>
      <c r="C16" s="452" t="s">
        <v>330</v>
      </c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6"/>
      <c r="T16" s="206"/>
      <c r="U16" s="206"/>
      <c r="V16" s="206"/>
      <c r="W16" s="206"/>
      <c r="X16" s="206"/>
      <c r="Y16" s="206"/>
      <c r="Z16" s="206"/>
    </row>
    <row r="17" spans="1:26" ht="15.75" customHeight="1">
      <c r="A17" s="131">
        <v>12</v>
      </c>
      <c r="B17" s="451">
        <v>18247</v>
      </c>
      <c r="C17" s="452" t="s">
        <v>331</v>
      </c>
      <c r="D17" s="204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6"/>
      <c r="T17" s="206"/>
      <c r="U17" s="206"/>
      <c r="V17" s="206"/>
      <c r="W17" s="206"/>
      <c r="X17" s="206"/>
      <c r="Y17" s="206"/>
      <c r="Z17" s="206"/>
    </row>
    <row r="18" spans="1:26" ht="15.75" customHeight="1">
      <c r="A18" s="131">
        <v>13</v>
      </c>
      <c r="B18" s="451">
        <v>18249</v>
      </c>
      <c r="C18" s="242" t="s">
        <v>332</v>
      </c>
      <c r="D18" s="204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  <c r="T18" s="206"/>
      <c r="U18" s="206"/>
      <c r="V18" s="206"/>
      <c r="W18" s="206"/>
      <c r="X18" s="206"/>
      <c r="Y18" s="206"/>
      <c r="Z18" s="206"/>
    </row>
    <row r="19" spans="1:26" ht="15.75" customHeight="1">
      <c r="A19" s="131">
        <v>14</v>
      </c>
      <c r="B19" s="451">
        <v>18250</v>
      </c>
      <c r="C19" s="242" t="s">
        <v>333</v>
      </c>
      <c r="D19" s="204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6"/>
      <c r="T19" s="206"/>
      <c r="U19" s="206"/>
      <c r="V19" s="206"/>
      <c r="W19" s="206"/>
      <c r="X19" s="206"/>
      <c r="Y19" s="206"/>
      <c r="Z19" s="206"/>
    </row>
    <row r="20" spans="1:26" ht="15.75" customHeight="1">
      <c r="A20" s="131">
        <v>15</v>
      </c>
      <c r="B20" s="451">
        <v>18251</v>
      </c>
      <c r="C20" s="452" t="s">
        <v>334</v>
      </c>
      <c r="D20" s="204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6"/>
      <c r="T20" s="206"/>
      <c r="U20" s="206"/>
      <c r="V20" s="206"/>
      <c r="W20" s="206"/>
      <c r="X20" s="206"/>
      <c r="Y20" s="206"/>
      <c r="Z20" s="206"/>
    </row>
    <row r="21" spans="1:26" ht="15.75" customHeight="1">
      <c r="A21" s="131">
        <v>16</v>
      </c>
      <c r="B21" s="451">
        <v>18252</v>
      </c>
      <c r="C21" s="452" t="s">
        <v>335</v>
      </c>
      <c r="D21" s="204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  <c r="T21" s="206"/>
      <c r="U21" s="206"/>
      <c r="V21" s="206"/>
      <c r="W21" s="206"/>
      <c r="X21" s="206"/>
      <c r="Y21" s="206"/>
      <c r="Z21" s="206"/>
    </row>
    <row r="22" spans="1:26" ht="15.75" customHeight="1">
      <c r="A22" s="131">
        <v>17</v>
      </c>
      <c r="B22" s="451">
        <v>18253</v>
      </c>
      <c r="C22" s="242" t="s">
        <v>336</v>
      </c>
      <c r="D22" s="204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6"/>
      <c r="T22" s="206"/>
      <c r="U22" s="206"/>
      <c r="V22" s="206"/>
      <c r="W22" s="206"/>
      <c r="X22" s="206"/>
      <c r="Y22" s="206"/>
      <c r="Z22" s="206"/>
    </row>
    <row r="23" spans="1:26" ht="15.75" customHeight="1">
      <c r="A23" s="131">
        <v>18</v>
      </c>
      <c r="B23" s="451">
        <v>18254</v>
      </c>
      <c r="C23" s="452" t="s">
        <v>337</v>
      </c>
      <c r="D23" s="204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6"/>
      <c r="T23" s="206"/>
      <c r="U23" s="206"/>
      <c r="V23" s="206"/>
      <c r="W23" s="206"/>
      <c r="X23" s="206"/>
      <c r="Y23" s="206"/>
      <c r="Z23" s="206"/>
    </row>
    <row r="24" spans="1:26" ht="15.75" customHeight="1">
      <c r="A24" s="131">
        <v>19</v>
      </c>
      <c r="B24" s="451">
        <v>18255</v>
      </c>
      <c r="C24" s="242" t="s">
        <v>338</v>
      </c>
      <c r="D24" s="204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6"/>
      <c r="T24" s="206"/>
      <c r="U24" s="206"/>
      <c r="V24" s="206"/>
      <c r="W24" s="206"/>
      <c r="X24" s="206"/>
      <c r="Y24" s="206"/>
      <c r="Z24" s="206"/>
    </row>
    <row r="25" spans="1:26" ht="15.75" customHeight="1">
      <c r="A25" s="131">
        <v>20</v>
      </c>
      <c r="B25" s="451">
        <v>18256</v>
      </c>
      <c r="C25" s="452" t="s">
        <v>339</v>
      </c>
      <c r="D25" s="204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6"/>
      <c r="T25" s="206"/>
      <c r="U25" s="206"/>
      <c r="V25" s="206"/>
      <c r="W25" s="206"/>
      <c r="X25" s="206"/>
      <c r="Y25" s="206"/>
      <c r="Z25" s="206"/>
    </row>
    <row r="26" spans="1:26" ht="15.75" customHeight="1">
      <c r="A26" s="131">
        <v>21</v>
      </c>
      <c r="B26" s="451">
        <v>18257</v>
      </c>
      <c r="C26" s="452" t="s">
        <v>340</v>
      </c>
      <c r="D26" s="204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6"/>
      <c r="T26" s="206"/>
      <c r="U26" s="206"/>
      <c r="V26" s="206"/>
      <c r="W26" s="206"/>
      <c r="X26" s="206"/>
      <c r="Y26" s="206"/>
      <c r="Z26" s="206"/>
    </row>
    <row r="27" spans="1:26" ht="15.75" customHeight="1">
      <c r="A27" s="131">
        <v>22</v>
      </c>
      <c r="B27" s="451">
        <v>18258</v>
      </c>
      <c r="C27" s="452" t="s">
        <v>341</v>
      </c>
      <c r="D27" s="204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6"/>
      <c r="T27" s="206"/>
      <c r="U27" s="206"/>
      <c r="V27" s="206"/>
      <c r="W27" s="206"/>
      <c r="X27" s="206"/>
      <c r="Y27" s="206"/>
      <c r="Z27" s="206"/>
    </row>
    <row r="28" spans="1:26" ht="15.75" customHeight="1">
      <c r="A28" s="131">
        <v>23</v>
      </c>
      <c r="B28" s="451">
        <v>18260</v>
      </c>
      <c r="C28" s="242" t="s">
        <v>342</v>
      </c>
      <c r="D28" s="204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6"/>
      <c r="T28" s="206"/>
      <c r="U28" s="206"/>
      <c r="V28" s="206"/>
      <c r="W28" s="206"/>
      <c r="X28" s="206"/>
      <c r="Y28" s="206"/>
      <c r="Z28" s="206"/>
    </row>
    <row r="29" spans="1:26" ht="15.75" customHeight="1">
      <c r="A29" s="131">
        <v>24</v>
      </c>
      <c r="B29" s="451">
        <v>18261</v>
      </c>
      <c r="C29" s="452" t="s">
        <v>343</v>
      </c>
      <c r="D29" s="204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6"/>
      <c r="T29" s="206"/>
      <c r="U29" s="206"/>
      <c r="V29" s="206"/>
      <c r="W29" s="206"/>
      <c r="X29" s="206"/>
      <c r="Y29" s="206"/>
      <c r="Z29" s="206"/>
    </row>
    <row r="30" spans="1:26" ht="15.75" customHeight="1">
      <c r="A30" s="131">
        <v>25</v>
      </c>
      <c r="B30" s="451">
        <v>18262</v>
      </c>
      <c r="C30" s="242" t="s">
        <v>344</v>
      </c>
      <c r="D30" s="204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6"/>
      <c r="T30" s="206"/>
      <c r="U30" s="206"/>
      <c r="V30" s="206"/>
      <c r="W30" s="206"/>
      <c r="X30" s="206"/>
      <c r="Y30" s="206"/>
      <c r="Z30" s="206"/>
    </row>
    <row r="31" spans="1:26" ht="15.75" customHeight="1">
      <c r="A31" s="131">
        <v>26</v>
      </c>
      <c r="B31" s="451">
        <v>18263</v>
      </c>
      <c r="C31" s="242" t="s">
        <v>345</v>
      </c>
      <c r="D31" s="204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6"/>
      <c r="T31" s="206"/>
      <c r="U31" s="206"/>
      <c r="V31" s="206"/>
      <c r="W31" s="206"/>
      <c r="X31" s="206"/>
      <c r="Y31" s="206"/>
      <c r="Z31" s="206"/>
    </row>
    <row r="32" spans="1:26" ht="15.75" customHeight="1">
      <c r="A32" s="131">
        <v>27</v>
      </c>
      <c r="B32" s="451">
        <v>18264</v>
      </c>
      <c r="C32" s="452" t="s">
        <v>346</v>
      </c>
      <c r="D32" s="204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6"/>
      <c r="T32" s="206"/>
      <c r="U32" s="206"/>
      <c r="V32" s="206"/>
      <c r="W32" s="206"/>
      <c r="X32" s="206"/>
      <c r="Y32" s="206"/>
      <c r="Z32" s="206"/>
    </row>
    <row r="33" spans="1:26" ht="15.75" customHeight="1">
      <c r="A33" s="131">
        <v>28</v>
      </c>
      <c r="B33" s="451">
        <v>18266</v>
      </c>
      <c r="C33" s="452" t="s">
        <v>347</v>
      </c>
      <c r="D33" s="204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6"/>
      <c r="T33" s="206"/>
      <c r="U33" s="206"/>
      <c r="V33" s="206"/>
      <c r="W33" s="206"/>
      <c r="X33" s="206"/>
      <c r="Y33" s="206"/>
      <c r="Z33" s="206"/>
    </row>
    <row r="34" spans="1:26" ht="15.75" customHeight="1">
      <c r="A34" s="131">
        <v>29</v>
      </c>
      <c r="B34" s="451">
        <v>18267</v>
      </c>
      <c r="C34" s="452" t="s">
        <v>348</v>
      </c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6"/>
      <c r="T34" s="206"/>
      <c r="U34" s="206"/>
      <c r="V34" s="206"/>
      <c r="W34" s="206"/>
      <c r="X34" s="206"/>
      <c r="Y34" s="206"/>
      <c r="Z34" s="206"/>
    </row>
    <row r="35" spans="1:26" ht="15.75" customHeight="1">
      <c r="A35" s="131">
        <v>30</v>
      </c>
      <c r="B35" s="451">
        <v>18268</v>
      </c>
      <c r="C35" s="452" t="s">
        <v>349</v>
      </c>
      <c r="D35" s="204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6"/>
      <c r="T35" s="206"/>
      <c r="U35" s="206"/>
      <c r="V35" s="206"/>
      <c r="W35" s="206"/>
      <c r="X35" s="206"/>
      <c r="Y35" s="206"/>
      <c r="Z35" s="206"/>
    </row>
    <row r="36" spans="1:26" ht="15.75" customHeight="1">
      <c r="A36" s="131">
        <v>31</v>
      </c>
      <c r="B36" s="451">
        <v>18520</v>
      </c>
      <c r="C36" s="452" t="s">
        <v>350</v>
      </c>
      <c r="D36" s="204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6"/>
      <c r="T36" s="206"/>
      <c r="U36" s="206"/>
      <c r="V36" s="206"/>
      <c r="W36" s="206"/>
      <c r="X36" s="206"/>
      <c r="Y36" s="206"/>
      <c r="Z36" s="206"/>
    </row>
    <row r="37" spans="1:26" ht="15.75" customHeight="1">
      <c r="A37" s="131">
        <v>32</v>
      </c>
      <c r="B37" s="451">
        <v>18521</v>
      </c>
      <c r="C37" s="452" t="s">
        <v>351</v>
      </c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6"/>
      <c r="T37" s="206"/>
      <c r="U37" s="206"/>
      <c r="V37" s="206"/>
      <c r="W37" s="206"/>
      <c r="X37" s="206"/>
      <c r="Y37" s="206"/>
      <c r="Z37" s="206"/>
    </row>
    <row r="38" spans="1:26" ht="15.75" customHeight="1">
      <c r="A38" s="131">
        <v>33</v>
      </c>
      <c r="B38" s="451">
        <v>18524</v>
      </c>
      <c r="C38" s="242" t="s">
        <v>352</v>
      </c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6"/>
      <c r="T38" s="206"/>
      <c r="U38" s="206"/>
      <c r="V38" s="206"/>
      <c r="W38" s="206"/>
      <c r="X38" s="206"/>
      <c r="Y38" s="206"/>
      <c r="Z38" s="206"/>
    </row>
    <row r="39" spans="1:26" ht="15.75" customHeight="1">
      <c r="A39" s="131">
        <v>34</v>
      </c>
      <c r="B39" s="451">
        <v>18532</v>
      </c>
      <c r="C39" s="242" t="s">
        <v>353</v>
      </c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6"/>
      <c r="T39" s="206"/>
      <c r="U39" s="206"/>
      <c r="V39" s="206"/>
      <c r="W39" s="206"/>
      <c r="X39" s="206"/>
      <c r="Y39" s="206"/>
      <c r="Z39" s="206"/>
    </row>
    <row r="40" spans="1:26" ht="15.75" customHeight="1">
      <c r="A40" s="131">
        <v>35</v>
      </c>
      <c r="B40" s="240"/>
      <c r="C40" s="241"/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6"/>
      <c r="T40" s="206"/>
      <c r="U40" s="206"/>
      <c r="V40" s="206"/>
      <c r="W40" s="206"/>
      <c r="X40" s="206"/>
      <c r="Y40" s="206"/>
      <c r="Z40" s="206"/>
    </row>
    <row r="41" spans="1:26" ht="15.75" customHeight="1">
      <c r="A41" s="131">
        <v>36</v>
      </c>
      <c r="B41" s="240"/>
      <c r="C41" s="241"/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6"/>
      <c r="T41" s="206"/>
      <c r="U41" s="206"/>
      <c r="V41" s="206"/>
      <c r="W41" s="206"/>
      <c r="X41" s="206"/>
      <c r="Y41" s="206"/>
      <c r="Z41" s="206"/>
    </row>
    <row r="42" spans="1:26" ht="15.75" customHeight="1">
      <c r="A42" s="131">
        <v>37</v>
      </c>
      <c r="B42" s="449"/>
      <c r="C42" s="450"/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6"/>
      <c r="T42" s="206"/>
      <c r="U42" s="206"/>
      <c r="V42" s="206"/>
      <c r="W42" s="206"/>
      <c r="X42" s="206"/>
      <c r="Y42" s="206"/>
      <c r="Z42" s="206"/>
    </row>
    <row r="43" spans="1:26" ht="15.75" customHeight="1">
      <c r="A43" s="131">
        <v>38</v>
      </c>
      <c r="B43" s="240"/>
      <c r="C43" s="241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7"/>
      <c r="T43" s="207"/>
      <c r="U43" s="207"/>
      <c r="V43" s="207"/>
      <c r="W43" s="207"/>
      <c r="X43" s="207"/>
      <c r="Y43" s="207"/>
      <c r="Z43" s="207"/>
    </row>
    <row r="44" spans="1:26" ht="15.75" customHeight="1">
      <c r="A44" s="131">
        <v>39</v>
      </c>
      <c r="B44" s="240"/>
      <c r="C44" s="241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7"/>
      <c r="T44" s="207"/>
      <c r="U44" s="207"/>
      <c r="V44" s="207"/>
      <c r="W44" s="207"/>
      <c r="X44" s="207"/>
      <c r="Y44" s="207"/>
      <c r="Z44" s="207"/>
    </row>
    <row r="45" spans="1:26" ht="15.75" customHeight="1">
      <c r="A45" s="131">
        <v>40</v>
      </c>
      <c r="B45" s="240"/>
      <c r="C45" s="241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7"/>
      <c r="T45" s="207"/>
      <c r="U45" s="207"/>
      <c r="V45" s="207"/>
      <c r="W45" s="207"/>
      <c r="X45" s="207"/>
      <c r="Y45" s="207"/>
      <c r="Z45" s="207"/>
    </row>
    <row r="46" spans="1:26" ht="15.75" customHeight="1">
      <c r="A46" s="131">
        <v>41</v>
      </c>
      <c r="B46" s="202"/>
      <c r="C46" s="203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7"/>
      <c r="T46" s="207"/>
      <c r="U46" s="207"/>
      <c r="V46" s="207"/>
      <c r="W46" s="207"/>
      <c r="X46" s="207"/>
      <c r="Y46" s="207"/>
      <c r="Z46" s="207"/>
    </row>
    <row r="47" spans="1:26" ht="15.75" customHeight="1">
      <c r="A47" s="131">
        <v>42</v>
      </c>
      <c r="B47" s="202"/>
      <c r="C47" s="203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7"/>
      <c r="T47" s="207"/>
      <c r="U47" s="207"/>
      <c r="V47" s="207"/>
      <c r="W47" s="207"/>
      <c r="X47" s="207"/>
      <c r="Y47" s="207"/>
      <c r="Z47" s="207"/>
    </row>
    <row r="48" spans="1:26" ht="15.75" customHeight="1">
      <c r="A48" s="131">
        <v>43</v>
      </c>
      <c r="B48" s="202"/>
      <c r="C48" s="203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7"/>
      <c r="T48" s="207"/>
      <c r="U48" s="207"/>
      <c r="V48" s="207"/>
      <c r="W48" s="207"/>
      <c r="X48" s="207"/>
      <c r="Y48" s="207"/>
      <c r="Z48" s="207"/>
    </row>
    <row r="49" spans="1:26" ht="15.75" customHeight="1">
      <c r="A49" s="131">
        <v>44</v>
      </c>
      <c r="B49" s="202"/>
      <c r="C49" s="203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7"/>
      <c r="T49" s="207"/>
      <c r="U49" s="207"/>
      <c r="V49" s="207"/>
      <c r="W49" s="207"/>
      <c r="X49" s="207"/>
      <c r="Y49" s="207"/>
      <c r="Z49" s="207"/>
    </row>
    <row r="50" spans="1:26" ht="15.75" customHeight="1">
      <c r="A50" s="131">
        <v>45</v>
      </c>
      <c r="B50" s="202"/>
      <c r="C50" s="203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7"/>
      <c r="T50" s="207"/>
      <c r="U50" s="207"/>
      <c r="V50" s="207"/>
      <c r="W50" s="207"/>
      <c r="X50" s="207"/>
      <c r="Y50" s="207"/>
      <c r="Z50" s="207"/>
    </row>
    <row r="51" spans="1:26" ht="15.75" customHeight="1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7"/>
      <c r="T51" s="207"/>
      <c r="U51" s="207"/>
      <c r="V51" s="207"/>
      <c r="W51" s="207"/>
      <c r="X51" s="207"/>
      <c r="Y51" s="207"/>
      <c r="Z51" s="207"/>
    </row>
    <row r="52" spans="1:26" ht="22.5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2.5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2.5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2.5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2.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2.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2.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2.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2.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2.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2.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2.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2.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2.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2.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2.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2.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2.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2.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2.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2.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2.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2.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2.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2.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2.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2.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2.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2.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2.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2.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2.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2.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2.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2.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2.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2.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2.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2.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2.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2.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2.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2.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2.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2.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2.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2.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2.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2.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2.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2.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2.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2.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2.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2.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2.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2.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2.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2.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2.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2.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2.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2.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2.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2.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2.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2.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2.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2.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2.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2.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2.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2.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2.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2.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2.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2.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2.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2.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2.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2.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2.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2.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2.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2.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2.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2.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2.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2.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2.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2.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2.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2.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2.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2.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2.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2.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2.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2.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2.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2.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2.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2.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2.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2.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2.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2.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2.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2.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2.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2.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2.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2.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2.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2.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2.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2.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2.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2.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2.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2.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2.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2.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2.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2.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2.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2.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2.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2.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2.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2.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2.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2.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2.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2.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2.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2.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2.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2.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2.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2.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2.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2.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2.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2.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2.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2.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2.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2.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2.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2.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2.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2.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2.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2.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2.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2.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2.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2.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2.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2.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2.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2.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2.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2.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2.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2.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2.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2.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2.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2.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2.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2.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2.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2.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2.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2.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2.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2.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2.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2.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2.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2.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2.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2.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2.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2.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2.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2.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2.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2.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2.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2.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2.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2.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2.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2.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2.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2.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2.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2.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2.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2.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2.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2.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2.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2.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2.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2.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2.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2.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2.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2.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2.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2.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2.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2.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2.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2.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2.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2.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2.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2.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2.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2.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2.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2.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2.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2.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2.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2.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2.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2.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2.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2.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2.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2.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2.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2.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2.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2.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2.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2.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2.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2.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2.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2.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2.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2.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2.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2.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2.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2.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2.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2.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2.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2.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2.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2.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2.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2.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2.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2.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2.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2.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2.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2.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2.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2.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2.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2.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2.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2.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2.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2.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2.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2.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2.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2.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2.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2.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2.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2.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2.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2.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2.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2.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2.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2.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2.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2.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2.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2.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2.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2.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2.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2.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2.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2.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2.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2.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2.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2.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2.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2.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2.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2.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2.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2.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2.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2.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2.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2.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2.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2.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2.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2.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2.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2.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2.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2.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2.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2.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2.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2.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2.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2.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2.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2.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2.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2.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2.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2.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2.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2.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2.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2.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2.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2.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2.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2.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2.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2.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2.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2.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2.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2.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2.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2.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2.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2.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2.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2.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2.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2.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2.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2.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2.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2.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2.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2.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2.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2.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2.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2.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2.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2.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2.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2.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2.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2.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2.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2.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2.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2.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2.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2.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2.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2.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2.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2.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2.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2.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2.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2.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2.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2.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2.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2.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2.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2.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2.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2.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2.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2.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2.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2.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2.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2.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2.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2.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2.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2.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2.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2.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2.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2.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2.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2.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2.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2.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2.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2.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2.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2.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2.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2.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2.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2.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2.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2.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2.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2.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2.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2.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2.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2.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2.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2.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2.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2.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2.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2.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2.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2.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2.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2.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2.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2.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2.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2.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2.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2.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2.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2.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2.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2.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2.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2.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2.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2.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2.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2.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2.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2.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2.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2.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2.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2.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2.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2.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2.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2.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2.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2.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2.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2.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2.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2.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2.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2.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2.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2.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2.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2.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2.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2.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2.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2.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2.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2.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2.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2.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2.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2.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2.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2.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2.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2.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2.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2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2.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2.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2.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2.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2.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2.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2.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2.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2.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2.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2.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2.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2.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2.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2.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2.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2.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2.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2.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2.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2.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2.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2.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2.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2.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2.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2.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2.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2.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2.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2.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2.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2.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2.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2.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2.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2.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2.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2.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2.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2.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2.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2.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2.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2.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2.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2.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2.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2.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2.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2.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2.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2.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2.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2.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2.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2.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2.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2.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2.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2.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2.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2.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2.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2.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2.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2.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2.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2.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2.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2.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2.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2.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2.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2.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2.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2.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2.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2.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2.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2.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2.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2.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2.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2.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2.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2.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2.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2.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2.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2.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2.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2.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2.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2.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2.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2.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2.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2.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2.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2.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2.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2.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2.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2.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2.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2.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2.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2.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2.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2.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2.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2.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2.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2.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2.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2.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2.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2.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2.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2.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2.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2.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2.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2.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2.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2.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2.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2.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2.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2.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2.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2.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2.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2.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2.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2.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2.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2.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2.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2.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2.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2.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2.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2.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2.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2.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2.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2.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2.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2.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2.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2.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2.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2.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2.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2.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2.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2.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2.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2.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2.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2.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2.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2.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2.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2.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2.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2.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2.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2.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2.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2.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2.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2.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2.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2.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2.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2.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2.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2.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2.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2.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2.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2.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2.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2.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2.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2.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2.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2.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2.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2.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2.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2.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2.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2.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2.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2.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2.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2.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2.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2.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2.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2.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2.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2.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2.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2.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2.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2.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2.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2.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2.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2.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2.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2.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2.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2.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2.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2.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2.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2.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2.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2.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2.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2.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2.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2.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2.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2.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2.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2.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2.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2.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2.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2.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2.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2.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2.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2.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2.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2.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2.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2.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2.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2.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2.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2.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2.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2.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2.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2.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2.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2.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2.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2.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2.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2.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2.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2.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2.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2.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2.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2.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2.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2.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2.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2.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2.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2.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2.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2.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2.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2.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2.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2.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2.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2.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2.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2.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2.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2.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2.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2.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2.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2.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2.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2.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2.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2.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2.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2.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2.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2.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2.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2.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2.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2.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2.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2.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2.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2.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2.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2.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2.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2.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2.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2.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2.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2.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2.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2.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2.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2.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2.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2.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2.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2.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2.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2.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2.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2.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2.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2.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2.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2.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2.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2.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2.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2.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2.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2.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2.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2.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2.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2.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2.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2.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2.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2.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2.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2.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2.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2.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2.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2.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2.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2.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2.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2.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2.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2.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2.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2.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2.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2.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2.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2.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2.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2.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2.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2.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2.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2.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2.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2.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2.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2.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2.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2.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2.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2.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2.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2.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2.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2.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2.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2.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2.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2.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2.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2.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2.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2.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2.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2.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2.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2.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2.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2.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2.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2.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2.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2.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2.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2.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2.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2.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2.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2.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2.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2.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2.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2.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2.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2.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2.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2.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2.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2.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2.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2.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2.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2.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2.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2.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2.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2.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2.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2.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2.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2.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2.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2.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2.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2.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2.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2.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2.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2.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2.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2.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2.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2.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2.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2.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2.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2.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2.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2.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2.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2.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2.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2.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2.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2.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2.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2.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2.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2.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2.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2.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2.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2.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2.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2.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2.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5">
    <mergeCell ref="B1:Q1"/>
    <mergeCell ref="C2:Q2"/>
    <mergeCell ref="D4:H4"/>
    <mergeCell ref="I4:M4"/>
    <mergeCell ref="N4:R4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6:R50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P1000"/>
  <sheetViews>
    <sheetView showGridLines="0" workbookViewId="0">
      <pane xSplit="3" ySplit="9" topLeftCell="D31" activePane="bottomRight" state="frozen"/>
      <selection pane="topRight" activeCell="D1" sqref="D1"/>
      <selection pane="bottomLeft" activeCell="A10" sqref="A10"/>
      <selection pane="bottomRight" activeCell="A44" sqref="A44:XFD44"/>
    </sheetView>
  </sheetViews>
  <sheetFormatPr defaultColWidth="12.625" defaultRowHeight="15" customHeight="1"/>
  <cols>
    <col min="1" max="1" width="3.625" style="81" customWidth="1"/>
    <col min="2" max="2" width="8.625" style="81" customWidth="1"/>
    <col min="3" max="3" width="20.875" style="81" customWidth="1"/>
    <col min="4" max="11" width="5.875" style="81" customWidth="1"/>
    <col min="12" max="12" width="10.375" style="81" customWidth="1"/>
    <col min="13" max="13" width="10.375" style="238" customWidth="1"/>
    <col min="14" max="19" width="5.125" style="81" customWidth="1"/>
    <col min="20" max="20" width="8" style="148" customWidth="1"/>
    <col min="21" max="34" width="2.875" style="81" customWidth="1"/>
    <col min="35" max="35" width="5" style="81" customWidth="1"/>
    <col min="36" max="36" width="3.25" style="81" customWidth="1"/>
    <col min="37" max="37" width="2.875" style="81" customWidth="1"/>
    <col min="38" max="38" width="4.375" style="81" customWidth="1"/>
    <col min="39" max="39" width="9.875" style="148" customWidth="1"/>
    <col min="40" max="40" width="11.125" style="81" customWidth="1"/>
    <col min="41" max="48" width="5.125" style="81" customWidth="1"/>
    <col min="49" max="49" width="10.875" style="81" customWidth="1"/>
    <col min="50" max="53" width="5.375" style="81" customWidth="1"/>
    <col min="54" max="54" width="9.625" style="148" customWidth="1"/>
    <col min="55" max="65" width="5.625" style="81" customWidth="1"/>
    <col min="66" max="66" width="9.25" style="148" customWidth="1"/>
    <col min="67" max="67" width="12.875" style="171" customWidth="1"/>
    <col min="68" max="68" width="11.75" style="166" customWidth="1"/>
    <col min="69" max="16384" width="12.625" style="81"/>
  </cols>
  <sheetData>
    <row r="1" spans="1:68" ht="19.5" customHeight="1">
      <c r="A1" s="124"/>
      <c r="B1" s="124"/>
      <c r="C1" s="271" t="s">
        <v>32</v>
      </c>
      <c r="D1" s="350"/>
      <c r="E1" s="350"/>
      <c r="F1" s="350"/>
      <c r="G1" s="350"/>
      <c r="H1" s="350"/>
      <c r="I1" s="350"/>
      <c r="J1" s="350"/>
      <c r="K1" s="350"/>
      <c r="L1" s="124"/>
      <c r="M1" s="232"/>
      <c r="N1" s="271" t="s">
        <v>32</v>
      </c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  <c r="AJ1" s="350"/>
      <c r="AK1" s="350"/>
      <c r="AL1" s="350"/>
      <c r="AM1" s="161"/>
      <c r="AN1" s="271" t="s">
        <v>32</v>
      </c>
      <c r="AO1" s="350"/>
      <c r="AP1" s="350"/>
      <c r="AQ1" s="350"/>
      <c r="AR1" s="350"/>
      <c r="AS1" s="350"/>
      <c r="AT1" s="350"/>
      <c r="AU1" s="350"/>
      <c r="AV1" s="350"/>
      <c r="AW1" s="350"/>
      <c r="AX1" s="350"/>
      <c r="AY1" s="350"/>
      <c r="AZ1" s="350"/>
      <c r="BA1" s="350"/>
      <c r="BB1" s="161"/>
      <c r="BC1" s="271" t="s">
        <v>32</v>
      </c>
      <c r="BD1" s="350"/>
      <c r="BE1" s="350"/>
      <c r="BF1" s="350"/>
      <c r="BG1" s="350"/>
      <c r="BH1" s="350"/>
      <c r="BI1" s="350"/>
      <c r="BJ1" s="350"/>
      <c r="BK1" s="350"/>
      <c r="BL1" s="350"/>
      <c r="BM1" s="350"/>
      <c r="BN1" s="350"/>
      <c r="BO1" s="350"/>
      <c r="BP1" s="350"/>
    </row>
    <row r="2" spans="1:68" ht="19.5" customHeight="1">
      <c r="A2" s="124"/>
      <c r="B2" s="124"/>
      <c r="C2" s="27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2/1 ปีการศึกษา 2564         </v>
      </c>
      <c r="D2" s="350"/>
      <c r="E2" s="350"/>
      <c r="F2" s="350"/>
      <c r="G2" s="350"/>
      <c r="H2" s="350"/>
      <c r="I2" s="350"/>
      <c r="J2" s="350"/>
      <c r="K2" s="350"/>
      <c r="L2" s="124"/>
      <c r="M2" s="232"/>
      <c r="N2" s="124"/>
      <c r="O2" s="124"/>
      <c r="P2" s="27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2/1 ปีการศึกษา 2564         </v>
      </c>
      <c r="Q2" s="350"/>
      <c r="R2" s="350"/>
      <c r="S2" s="350"/>
      <c r="T2" s="350"/>
      <c r="U2" s="350"/>
      <c r="V2" s="350"/>
      <c r="W2" s="350"/>
      <c r="X2" s="350"/>
      <c r="Y2" s="350"/>
      <c r="Z2" s="350"/>
      <c r="AA2" s="350"/>
      <c r="AB2" s="350"/>
      <c r="AC2" s="350"/>
      <c r="AD2" s="350"/>
      <c r="AE2" s="350"/>
      <c r="AF2" s="350"/>
      <c r="AG2" s="350"/>
      <c r="AH2" s="350"/>
      <c r="AI2" s="350"/>
      <c r="AJ2" s="351"/>
      <c r="AK2" s="351"/>
      <c r="AL2" s="351"/>
      <c r="AM2" s="125"/>
      <c r="AN2" s="124"/>
      <c r="AO2" s="27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2/1 ปีการศึกษา 2564         </v>
      </c>
      <c r="AP2" s="350"/>
      <c r="AQ2" s="350"/>
      <c r="AR2" s="350"/>
      <c r="AS2" s="350"/>
      <c r="AT2" s="350"/>
      <c r="AU2" s="350"/>
      <c r="AV2" s="350"/>
      <c r="AW2" s="350"/>
      <c r="AX2" s="350"/>
      <c r="AY2" s="350"/>
      <c r="AZ2" s="124"/>
      <c r="BA2" s="124"/>
      <c r="BB2" s="125"/>
      <c r="BC2" s="124"/>
      <c r="BD2" s="271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2/1 ปีการศึกษา 2564         </v>
      </c>
      <c r="BE2" s="350"/>
      <c r="BF2" s="350"/>
      <c r="BG2" s="350"/>
      <c r="BH2" s="350"/>
      <c r="BI2" s="350"/>
      <c r="BJ2" s="350"/>
      <c r="BK2" s="350"/>
      <c r="BL2" s="350"/>
      <c r="BM2" s="350"/>
      <c r="BN2" s="350"/>
      <c r="BO2" s="350"/>
      <c r="BP2" s="172"/>
    </row>
    <row r="3" spans="1:68" ht="7.5" customHeight="1" thickBo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233"/>
      <c r="N3" s="80"/>
      <c r="O3" s="80"/>
      <c r="P3" s="80"/>
      <c r="Q3" s="80"/>
      <c r="R3" s="80"/>
      <c r="S3" s="80"/>
      <c r="T3" s="126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126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126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126"/>
      <c r="BO3" s="167"/>
      <c r="BP3" s="162"/>
    </row>
    <row r="4" spans="1:68" ht="21" customHeight="1">
      <c r="A4" s="322" t="s">
        <v>2</v>
      </c>
      <c r="B4" s="323" t="str">
        <f>สรุปผลสมรรถนะ!C4</f>
        <v>เลขประจำตัวนักเรียน</v>
      </c>
      <c r="C4" s="326" t="s">
        <v>31</v>
      </c>
      <c r="D4" s="324" t="s">
        <v>33</v>
      </c>
      <c r="E4" s="295"/>
      <c r="F4" s="295"/>
      <c r="G4" s="295"/>
      <c r="H4" s="295"/>
      <c r="I4" s="295"/>
      <c r="J4" s="295"/>
      <c r="K4" s="295"/>
      <c r="L4" s="325"/>
      <c r="M4" s="333" t="s">
        <v>299</v>
      </c>
      <c r="N4" s="328" t="s">
        <v>34</v>
      </c>
      <c r="O4" s="295"/>
      <c r="P4" s="295"/>
      <c r="Q4" s="295"/>
      <c r="R4" s="295"/>
      <c r="S4" s="325"/>
      <c r="T4" s="309" t="s">
        <v>300</v>
      </c>
      <c r="U4" s="347" t="s">
        <v>35</v>
      </c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325"/>
      <c r="AM4" s="309" t="s">
        <v>304</v>
      </c>
      <c r="AN4" s="365" t="s">
        <v>36</v>
      </c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325"/>
      <c r="BB4" s="309" t="s">
        <v>307</v>
      </c>
      <c r="BC4" s="294" t="s">
        <v>37</v>
      </c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352" t="s">
        <v>308</v>
      </c>
      <c r="BO4" s="287" t="s">
        <v>38</v>
      </c>
      <c r="BP4" s="290" t="s">
        <v>39</v>
      </c>
    </row>
    <row r="5" spans="1:68" ht="22.5" customHeight="1">
      <c r="A5" s="275"/>
      <c r="B5" s="275"/>
      <c r="C5" s="281"/>
      <c r="D5" s="329" t="s">
        <v>40</v>
      </c>
      <c r="E5" s="279"/>
      <c r="F5" s="279"/>
      <c r="G5" s="297"/>
      <c r="H5" s="336" t="s">
        <v>41</v>
      </c>
      <c r="I5" s="297"/>
      <c r="J5" s="337" t="s">
        <v>42</v>
      </c>
      <c r="K5" s="297"/>
      <c r="L5" s="127" t="s">
        <v>43</v>
      </c>
      <c r="M5" s="334"/>
      <c r="N5" s="344" t="s">
        <v>40</v>
      </c>
      <c r="O5" s="279"/>
      <c r="P5" s="297"/>
      <c r="Q5" s="345" t="s">
        <v>41</v>
      </c>
      <c r="R5" s="279"/>
      <c r="S5" s="302"/>
      <c r="T5" s="310"/>
      <c r="U5" s="341" t="s">
        <v>40</v>
      </c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97"/>
      <c r="AJ5" s="359" t="s">
        <v>41</v>
      </c>
      <c r="AK5" s="360"/>
      <c r="AL5" s="361"/>
      <c r="AM5" s="310"/>
      <c r="AN5" s="128" t="s">
        <v>40</v>
      </c>
      <c r="AO5" s="312" t="s">
        <v>41</v>
      </c>
      <c r="AP5" s="279"/>
      <c r="AQ5" s="297"/>
      <c r="AR5" s="312" t="s">
        <v>42</v>
      </c>
      <c r="AS5" s="279"/>
      <c r="AT5" s="279"/>
      <c r="AU5" s="279"/>
      <c r="AV5" s="297"/>
      <c r="AW5" s="129" t="s">
        <v>43</v>
      </c>
      <c r="AX5" s="301" t="s">
        <v>44</v>
      </c>
      <c r="AY5" s="297"/>
      <c r="AZ5" s="301" t="s">
        <v>45</v>
      </c>
      <c r="BA5" s="302"/>
      <c r="BB5" s="310"/>
      <c r="BC5" s="296" t="s">
        <v>40</v>
      </c>
      <c r="BD5" s="279"/>
      <c r="BE5" s="279"/>
      <c r="BF5" s="297"/>
      <c r="BG5" s="293" t="s">
        <v>41</v>
      </c>
      <c r="BH5" s="279"/>
      <c r="BI5" s="279"/>
      <c r="BJ5" s="279"/>
      <c r="BK5" s="279"/>
      <c r="BL5" s="279"/>
      <c r="BM5" s="279"/>
      <c r="BN5" s="353"/>
      <c r="BO5" s="288"/>
      <c r="BP5" s="291"/>
    </row>
    <row r="6" spans="1:68" ht="16.5" customHeight="1">
      <c r="A6" s="275"/>
      <c r="B6" s="275"/>
      <c r="C6" s="281"/>
      <c r="D6" s="339" t="s">
        <v>46</v>
      </c>
      <c r="E6" s="279"/>
      <c r="F6" s="279"/>
      <c r="G6" s="297"/>
      <c r="H6" s="340" t="s">
        <v>46</v>
      </c>
      <c r="I6" s="297"/>
      <c r="J6" s="340" t="s">
        <v>46</v>
      </c>
      <c r="K6" s="297"/>
      <c r="L6" s="140" t="s">
        <v>46</v>
      </c>
      <c r="M6" s="334"/>
      <c r="N6" s="331" t="s">
        <v>46</v>
      </c>
      <c r="O6" s="279"/>
      <c r="P6" s="297"/>
      <c r="Q6" s="330" t="s">
        <v>46</v>
      </c>
      <c r="R6" s="279"/>
      <c r="S6" s="302"/>
      <c r="T6" s="310"/>
      <c r="U6" s="342" t="s">
        <v>46</v>
      </c>
      <c r="V6" s="279"/>
      <c r="W6" s="279"/>
      <c r="X6" s="279"/>
      <c r="Y6" s="279"/>
      <c r="Z6" s="279"/>
      <c r="AA6" s="279"/>
      <c r="AB6" s="279"/>
      <c r="AC6" s="279"/>
      <c r="AD6" s="343"/>
      <c r="AE6" s="343"/>
      <c r="AF6" s="279"/>
      <c r="AG6" s="279"/>
      <c r="AH6" s="279"/>
      <c r="AI6" s="297"/>
      <c r="AJ6" s="362" t="s">
        <v>46</v>
      </c>
      <c r="AK6" s="363"/>
      <c r="AL6" s="364"/>
      <c r="AM6" s="310"/>
      <c r="AN6" s="141" t="s">
        <v>46</v>
      </c>
      <c r="AO6" s="303" t="s">
        <v>46</v>
      </c>
      <c r="AP6" s="279"/>
      <c r="AQ6" s="297"/>
      <c r="AR6" s="303" t="s">
        <v>46</v>
      </c>
      <c r="AS6" s="279"/>
      <c r="AT6" s="279"/>
      <c r="AU6" s="279"/>
      <c r="AV6" s="297"/>
      <c r="AW6" s="142" t="s">
        <v>46</v>
      </c>
      <c r="AX6" s="303" t="s">
        <v>46</v>
      </c>
      <c r="AY6" s="297"/>
      <c r="AZ6" s="303" t="s">
        <v>46</v>
      </c>
      <c r="BA6" s="302"/>
      <c r="BB6" s="310"/>
      <c r="BC6" s="298" t="s">
        <v>46</v>
      </c>
      <c r="BD6" s="279"/>
      <c r="BE6" s="279"/>
      <c r="BF6" s="297"/>
      <c r="BG6" s="278" t="s">
        <v>46</v>
      </c>
      <c r="BH6" s="279"/>
      <c r="BI6" s="279"/>
      <c r="BJ6" s="279"/>
      <c r="BK6" s="279"/>
      <c r="BL6" s="279"/>
      <c r="BM6" s="279"/>
      <c r="BN6" s="353"/>
      <c r="BO6" s="288"/>
      <c r="BP6" s="291"/>
    </row>
    <row r="7" spans="1:68" ht="15.75" customHeight="1">
      <c r="A7" s="275"/>
      <c r="B7" s="275"/>
      <c r="C7" s="281"/>
      <c r="D7" s="327" t="s">
        <v>47</v>
      </c>
      <c r="E7" s="316" t="s">
        <v>48</v>
      </c>
      <c r="F7" s="316" t="s">
        <v>49</v>
      </c>
      <c r="G7" s="316" t="s">
        <v>50</v>
      </c>
      <c r="H7" s="316" t="s">
        <v>51</v>
      </c>
      <c r="I7" s="316" t="s">
        <v>52</v>
      </c>
      <c r="J7" s="316" t="s">
        <v>53</v>
      </c>
      <c r="K7" s="316" t="s">
        <v>54</v>
      </c>
      <c r="L7" s="338" t="s">
        <v>55</v>
      </c>
      <c r="M7" s="334"/>
      <c r="N7" s="332" t="s">
        <v>56</v>
      </c>
      <c r="O7" s="321" t="s">
        <v>57</v>
      </c>
      <c r="P7" s="321" t="s">
        <v>58</v>
      </c>
      <c r="Q7" s="321" t="s">
        <v>59</v>
      </c>
      <c r="R7" s="321" t="s">
        <v>60</v>
      </c>
      <c r="S7" s="346" t="s">
        <v>61</v>
      </c>
      <c r="T7" s="310"/>
      <c r="U7" s="355" t="s">
        <v>62</v>
      </c>
      <c r="V7" s="299"/>
      <c r="W7" s="299"/>
      <c r="X7" s="299"/>
      <c r="Y7" s="299"/>
      <c r="Z7" s="299"/>
      <c r="AA7" s="299"/>
      <c r="AB7" s="299"/>
      <c r="AC7" s="356"/>
      <c r="AD7" s="304" t="s">
        <v>63</v>
      </c>
      <c r="AE7" s="304"/>
      <c r="AF7" s="299" t="s">
        <v>64</v>
      </c>
      <c r="AG7" s="279"/>
      <c r="AH7" s="297"/>
      <c r="AI7" s="317" t="s">
        <v>65</v>
      </c>
      <c r="AJ7" s="357" t="s">
        <v>66</v>
      </c>
      <c r="AK7" s="358"/>
      <c r="AL7" s="358"/>
      <c r="AM7" s="310"/>
      <c r="AN7" s="283" t="s">
        <v>67</v>
      </c>
      <c r="AO7" s="274" t="s">
        <v>68</v>
      </c>
      <c r="AP7" s="274" t="s">
        <v>69</v>
      </c>
      <c r="AQ7" s="274" t="s">
        <v>70</v>
      </c>
      <c r="AR7" s="274" t="s">
        <v>71</v>
      </c>
      <c r="AS7" s="274" t="s">
        <v>72</v>
      </c>
      <c r="AT7" s="274" t="s">
        <v>73</v>
      </c>
      <c r="AU7" s="274" t="s">
        <v>305</v>
      </c>
      <c r="AV7" s="274" t="s">
        <v>306</v>
      </c>
      <c r="AW7" s="274" t="s">
        <v>74</v>
      </c>
      <c r="AX7" s="274" t="s">
        <v>75</v>
      </c>
      <c r="AY7" s="274" t="s">
        <v>76</v>
      </c>
      <c r="AZ7" s="274" t="s">
        <v>77</v>
      </c>
      <c r="BA7" s="313" t="s">
        <v>78</v>
      </c>
      <c r="BB7" s="310"/>
      <c r="BC7" s="300" t="s">
        <v>79</v>
      </c>
      <c r="BD7" s="286" t="s">
        <v>80</v>
      </c>
      <c r="BE7" s="286" t="s">
        <v>81</v>
      </c>
      <c r="BF7" s="286" t="s">
        <v>82</v>
      </c>
      <c r="BG7" s="286" t="s">
        <v>83</v>
      </c>
      <c r="BH7" s="286" t="s">
        <v>84</v>
      </c>
      <c r="BI7" s="286" t="s">
        <v>85</v>
      </c>
      <c r="BJ7" s="280" t="s">
        <v>86</v>
      </c>
      <c r="BK7" s="280" t="s">
        <v>310</v>
      </c>
      <c r="BL7" s="280" t="s">
        <v>311</v>
      </c>
      <c r="BM7" s="280" t="s">
        <v>312</v>
      </c>
      <c r="BN7" s="353"/>
      <c r="BO7" s="288"/>
      <c r="BP7" s="291"/>
    </row>
    <row r="8" spans="1:68" ht="15.75" customHeight="1">
      <c r="A8" s="275"/>
      <c r="B8" s="275"/>
      <c r="C8" s="281"/>
      <c r="D8" s="284"/>
      <c r="E8" s="275"/>
      <c r="F8" s="275"/>
      <c r="G8" s="275"/>
      <c r="H8" s="275"/>
      <c r="I8" s="275"/>
      <c r="J8" s="275"/>
      <c r="K8" s="275"/>
      <c r="L8" s="314"/>
      <c r="M8" s="334"/>
      <c r="N8" s="284"/>
      <c r="O8" s="275"/>
      <c r="P8" s="275"/>
      <c r="Q8" s="275"/>
      <c r="R8" s="275"/>
      <c r="S8" s="314"/>
      <c r="T8" s="310"/>
      <c r="U8" s="320" t="s">
        <v>87</v>
      </c>
      <c r="V8" s="277" t="s">
        <v>88</v>
      </c>
      <c r="W8" s="277" t="s">
        <v>89</v>
      </c>
      <c r="X8" s="348" t="s">
        <v>90</v>
      </c>
      <c r="Y8" s="279"/>
      <c r="Z8" s="297"/>
      <c r="AA8" s="277" t="s">
        <v>91</v>
      </c>
      <c r="AB8" s="277" t="s">
        <v>92</v>
      </c>
      <c r="AC8" s="349" t="s">
        <v>301</v>
      </c>
      <c r="AD8" s="305" t="s">
        <v>302</v>
      </c>
      <c r="AE8" s="307" t="s">
        <v>303</v>
      </c>
      <c r="AF8" s="277" t="s">
        <v>87</v>
      </c>
      <c r="AG8" s="277" t="s">
        <v>88</v>
      </c>
      <c r="AH8" s="277" t="s">
        <v>89</v>
      </c>
      <c r="AI8" s="318"/>
      <c r="AJ8" s="277" t="s">
        <v>87</v>
      </c>
      <c r="AK8" s="277" t="s">
        <v>88</v>
      </c>
      <c r="AL8" s="277" t="s">
        <v>89</v>
      </c>
      <c r="AM8" s="310"/>
      <c r="AN8" s="284"/>
      <c r="AO8" s="275"/>
      <c r="AP8" s="275"/>
      <c r="AQ8" s="275"/>
      <c r="AR8" s="275"/>
      <c r="AS8" s="275"/>
      <c r="AT8" s="275"/>
      <c r="AU8" s="275"/>
      <c r="AV8" s="275"/>
      <c r="AW8" s="275"/>
      <c r="AX8" s="275"/>
      <c r="AY8" s="275"/>
      <c r="AZ8" s="275"/>
      <c r="BA8" s="314"/>
      <c r="BB8" s="310"/>
      <c r="BC8" s="284"/>
      <c r="BD8" s="275"/>
      <c r="BE8" s="275"/>
      <c r="BF8" s="275"/>
      <c r="BG8" s="275"/>
      <c r="BH8" s="275"/>
      <c r="BI8" s="275"/>
      <c r="BJ8" s="281"/>
      <c r="BK8" s="281"/>
      <c r="BL8" s="281"/>
      <c r="BM8" s="281"/>
      <c r="BN8" s="353"/>
      <c r="BO8" s="288"/>
      <c r="BP8" s="291"/>
    </row>
    <row r="9" spans="1:68" ht="15.75" customHeight="1">
      <c r="A9" s="276"/>
      <c r="B9" s="276"/>
      <c r="C9" s="282"/>
      <c r="D9" s="285"/>
      <c r="E9" s="276"/>
      <c r="F9" s="276"/>
      <c r="G9" s="276"/>
      <c r="H9" s="276"/>
      <c r="I9" s="276"/>
      <c r="J9" s="276"/>
      <c r="K9" s="276"/>
      <c r="L9" s="315"/>
      <c r="M9" s="335"/>
      <c r="N9" s="285"/>
      <c r="O9" s="276"/>
      <c r="P9" s="276"/>
      <c r="Q9" s="276"/>
      <c r="R9" s="276"/>
      <c r="S9" s="315"/>
      <c r="T9" s="311"/>
      <c r="U9" s="285"/>
      <c r="V9" s="276"/>
      <c r="W9" s="276"/>
      <c r="X9" s="130">
        <v>4.0999999999999996</v>
      </c>
      <c r="Y9" s="130">
        <v>4.2</v>
      </c>
      <c r="Z9" s="130">
        <v>4.3</v>
      </c>
      <c r="AA9" s="276"/>
      <c r="AB9" s="276"/>
      <c r="AC9" s="306"/>
      <c r="AD9" s="306"/>
      <c r="AE9" s="308"/>
      <c r="AF9" s="276"/>
      <c r="AG9" s="276"/>
      <c r="AH9" s="276"/>
      <c r="AI9" s="319"/>
      <c r="AJ9" s="276"/>
      <c r="AK9" s="276"/>
      <c r="AL9" s="276"/>
      <c r="AM9" s="311"/>
      <c r="AN9" s="285"/>
      <c r="AO9" s="276"/>
      <c r="AP9" s="276"/>
      <c r="AQ9" s="276"/>
      <c r="AR9" s="276"/>
      <c r="AS9" s="276"/>
      <c r="AT9" s="276"/>
      <c r="AU9" s="276"/>
      <c r="AV9" s="276"/>
      <c r="AW9" s="276"/>
      <c r="AX9" s="276"/>
      <c r="AY9" s="276"/>
      <c r="AZ9" s="276"/>
      <c r="BA9" s="315"/>
      <c r="BB9" s="311"/>
      <c r="BC9" s="285"/>
      <c r="BD9" s="276"/>
      <c r="BE9" s="276"/>
      <c r="BF9" s="276"/>
      <c r="BG9" s="276"/>
      <c r="BH9" s="276"/>
      <c r="BI9" s="276"/>
      <c r="BJ9" s="282"/>
      <c r="BK9" s="282"/>
      <c r="BL9" s="282"/>
      <c r="BM9" s="282"/>
      <c r="BN9" s="354"/>
      <c r="BO9" s="289"/>
      <c r="BP9" s="292"/>
    </row>
    <row r="10" spans="1:68" ht="15.75" customHeight="1">
      <c r="A10" s="131">
        <v>1</v>
      </c>
      <c r="B10" s="132">
        <f>IF(นักเรียน!B6="","",นักเรียน!B6)</f>
        <v>17917</v>
      </c>
      <c r="C10" s="133" t="str">
        <f>IF(นักเรียน!C6="","",นักเรียน!C6)</f>
        <v>เด็กชายพิทักษ์พงศ์  ฤทธิ์สุวรรณ</v>
      </c>
      <c r="D10" s="134"/>
      <c r="E10" s="135"/>
      <c r="F10" s="135"/>
      <c r="G10" s="135"/>
      <c r="H10" s="135"/>
      <c r="I10" s="135"/>
      <c r="J10" s="135"/>
      <c r="K10" s="135"/>
      <c r="L10" s="136"/>
      <c r="M10" s="239" t="e">
        <f>MODE(D10:L10)</f>
        <v>#N/A</v>
      </c>
      <c r="N10" s="134"/>
      <c r="O10" s="135"/>
      <c r="P10" s="135"/>
      <c r="Q10" s="135"/>
      <c r="R10" s="135"/>
      <c r="S10" s="136"/>
      <c r="T10" s="137" t="e">
        <f>MODE(M10:S10)</f>
        <v>#N/A</v>
      </c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60"/>
      <c r="AK10" s="160"/>
      <c r="AL10" s="136"/>
      <c r="AM10" s="137" t="e">
        <f>MODE(U10:AL10)</f>
        <v>#N/A</v>
      </c>
      <c r="AN10" s="134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6"/>
      <c r="BB10" s="137" t="e">
        <f>MODE(AN10:BA10)</f>
        <v>#N/A</v>
      </c>
      <c r="BC10" s="134"/>
      <c r="BD10" s="135"/>
      <c r="BE10" s="135"/>
      <c r="BF10" s="135"/>
      <c r="BG10" s="135"/>
      <c r="BH10" s="135"/>
      <c r="BI10" s="135"/>
      <c r="BJ10" s="160"/>
      <c r="BK10" s="160"/>
      <c r="BL10" s="160"/>
      <c r="BM10" s="160"/>
      <c r="BN10" s="243" t="e">
        <f>MODE(BC10:BM10)</f>
        <v>#N/A</v>
      </c>
      <c r="BO10" s="247" t="e">
        <f>MODE(M10,T10,AM10,BB10,BN10)</f>
        <v>#N/A</v>
      </c>
      <c r="BP10" s="246" t="e">
        <f t="shared" ref="BP10:BP49" si="0">IF(BO10="","",IF(BO10=3,"ดีเยี่ยม",IF(BO10=2,"ดี",IF(BO10=1,"พอใช้","ปรับปรุง"))))</f>
        <v>#N/A</v>
      </c>
    </row>
    <row r="11" spans="1:68" ht="15.75" customHeight="1">
      <c r="A11" s="131">
        <v>2</v>
      </c>
      <c r="B11" s="132">
        <f>IF(นักเรียน!B7="","",นักเรียน!B7)</f>
        <v>18236</v>
      </c>
      <c r="C11" s="133" t="str">
        <f>IF(นักเรียน!C7="","",นักเรียน!C7)</f>
        <v>เด็กชายชยธร เพชรนก</v>
      </c>
      <c r="D11" s="134"/>
      <c r="E11" s="135"/>
      <c r="F11" s="135"/>
      <c r="G11" s="135"/>
      <c r="H11" s="135"/>
      <c r="I11" s="135"/>
      <c r="J11" s="135"/>
      <c r="K11" s="135"/>
      <c r="L11" s="136"/>
      <c r="M11" s="239" t="e">
        <f>MODE(D11:L11)</f>
        <v>#N/A</v>
      </c>
      <c r="N11" s="134"/>
      <c r="O11" s="135"/>
      <c r="P11" s="135"/>
      <c r="Q11" s="135"/>
      <c r="R11" s="135"/>
      <c r="S11" s="136"/>
      <c r="T11" s="137" t="e">
        <f t="shared" ref="T11:T49" si="1">MODE(M11:S11)</f>
        <v>#N/A</v>
      </c>
      <c r="U11" s="134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60"/>
      <c r="AK11" s="160"/>
      <c r="AL11" s="136"/>
      <c r="AM11" s="137" t="e">
        <f t="shared" ref="AM11:AM49" si="2">MODE(U11:AL11)</f>
        <v>#N/A</v>
      </c>
      <c r="AN11" s="134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6"/>
      <c r="BB11" s="137" t="e">
        <f t="shared" ref="BB11:BB49" si="3">MODE(AN11:BA11)</f>
        <v>#N/A</v>
      </c>
      <c r="BC11" s="134"/>
      <c r="BD11" s="135"/>
      <c r="BE11" s="135"/>
      <c r="BF11" s="135"/>
      <c r="BG11" s="135"/>
      <c r="BH11" s="135"/>
      <c r="BI11" s="135"/>
      <c r="BJ11" s="160"/>
      <c r="BK11" s="160"/>
      <c r="BL11" s="160"/>
      <c r="BM11" s="160"/>
      <c r="BN11" s="243" t="e">
        <f t="shared" ref="BN11:BN49" si="4">MODE(BC11:BM11)</f>
        <v>#N/A</v>
      </c>
      <c r="BO11" s="247" t="e">
        <f t="shared" ref="BO11:BO49" si="5">MODE(M11,T11,AM11,BB11,BN11)</f>
        <v>#N/A</v>
      </c>
      <c r="BP11" s="246" t="e">
        <f t="shared" si="0"/>
        <v>#N/A</v>
      </c>
    </row>
    <row r="12" spans="1:68" ht="15.75" customHeight="1">
      <c r="A12" s="131">
        <v>3</v>
      </c>
      <c r="B12" s="132">
        <f>IF(นักเรียน!B8="","",นักเรียน!B8)</f>
        <v>18237</v>
      </c>
      <c r="C12" s="133" t="str">
        <f>IF(นักเรียน!C8="","",นักเรียน!C8)</f>
        <v>เด็กชายฐิติพงศ์ ท้าวเคหะ</v>
      </c>
      <c r="D12" s="134"/>
      <c r="E12" s="135"/>
      <c r="F12" s="135"/>
      <c r="G12" s="135"/>
      <c r="H12" s="135"/>
      <c r="I12" s="135"/>
      <c r="J12" s="135"/>
      <c r="K12" s="135"/>
      <c r="L12" s="136"/>
      <c r="M12" s="239" t="e">
        <f t="shared" ref="M12:M49" si="6">MODE(D12:L12)</f>
        <v>#N/A</v>
      </c>
      <c r="N12" s="134"/>
      <c r="O12" s="135"/>
      <c r="P12" s="135"/>
      <c r="Q12" s="135"/>
      <c r="R12" s="135"/>
      <c r="S12" s="136"/>
      <c r="T12" s="137" t="e">
        <f t="shared" si="1"/>
        <v>#N/A</v>
      </c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60"/>
      <c r="AK12" s="160"/>
      <c r="AL12" s="136"/>
      <c r="AM12" s="137" t="e">
        <f t="shared" si="2"/>
        <v>#N/A</v>
      </c>
      <c r="AN12" s="134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6"/>
      <c r="BB12" s="137" t="e">
        <f t="shared" si="3"/>
        <v>#N/A</v>
      </c>
      <c r="BC12" s="134"/>
      <c r="BD12" s="135"/>
      <c r="BE12" s="135"/>
      <c r="BF12" s="135"/>
      <c r="BG12" s="135"/>
      <c r="BH12" s="135"/>
      <c r="BI12" s="135"/>
      <c r="BJ12" s="160"/>
      <c r="BK12" s="160"/>
      <c r="BL12" s="160"/>
      <c r="BM12" s="160"/>
      <c r="BN12" s="243" t="e">
        <f t="shared" si="4"/>
        <v>#N/A</v>
      </c>
      <c r="BO12" s="247" t="e">
        <f t="shared" si="5"/>
        <v>#N/A</v>
      </c>
      <c r="BP12" s="246" t="e">
        <f t="shared" si="0"/>
        <v>#N/A</v>
      </c>
    </row>
    <row r="13" spans="1:68" ht="15.75" customHeight="1">
      <c r="A13" s="131">
        <v>4</v>
      </c>
      <c r="B13" s="132">
        <f>IF(นักเรียน!B9="","",นักเรียน!B9)</f>
        <v>18238</v>
      </c>
      <c r="C13" s="133" t="str">
        <f>IF(นักเรียน!C9="","",นักเรียน!C9)</f>
        <v>เด็กชายณัฏฐชัย สำราญรส</v>
      </c>
      <c r="D13" s="134"/>
      <c r="E13" s="135"/>
      <c r="F13" s="135"/>
      <c r="G13" s="135"/>
      <c r="H13" s="135"/>
      <c r="I13" s="135"/>
      <c r="J13" s="135"/>
      <c r="K13" s="135"/>
      <c r="L13" s="136"/>
      <c r="M13" s="239" t="e">
        <f t="shared" si="6"/>
        <v>#N/A</v>
      </c>
      <c r="N13" s="134"/>
      <c r="O13" s="135"/>
      <c r="P13" s="135"/>
      <c r="Q13" s="135"/>
      <c r="R13" s="135"/>
      <c r="S13" s="136"/>
      <c r="T13" s="137" t="e">
        <f t="shared" si="1"/>
        <v>#N/A</v>
      </c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60"/>
      <c r="AK13" s="160"/>
      <c r="AL13" s="136"/>
      <c r="AM13" s="137" t="e">
        <f t="shared" si="2"/>
        <v>#N/A</v>
      </c>
      <c r="AN13" s="134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6"/>
      <c r="BB13" s="137" t="e">
        <f t="shared" si="3"/>
        <v>#N/A</v>
      </c>
      <c r="BC13" s="134"/>
      <c r="BD13" s="135"/>
      <c r="BE13" s="135"/>
      <c r="BF13" s="135"/>
      <c r="BG13" s="135"/>
      <c r="BH13" s="135"/>
      <c r="BI13" s="135"/>
      <c r="BJ13" s="160"/>
      <c r="BK13" s="160"/>
      <c r="BL13" s="160"/>
      <c r="BM13" s="160"/>
      <c r="BN13" s="243" t="e">
        <f t="shared" si="4"/>
        <v>#N/A</v>
      </c>
      <c r="BO13" s="247" t="e">
        <f t="shared" si="5"/>
        <v>#N/A</v>
      </c>
      <c r="BP13" s="246" t="e">
        <f t="shared" si="0"/>
        <v>#N/A</v>
      </c>
    </row>
    <row r="14" spans="1:68" ht="15.75" customHeight="1">
      <c r="A14" s="131">
        <v>5</v>
      </c>
      <c r="B14" s="132">
        <f>IF(นักเรียน!B10="","",นักเรียน!B10)</f>
        <v>18239</v>
      </c>
      <c r="C14" s="133" t="str">
        <f>IF(นักเรียน!C10="","",นักเรียน!C10)</f>
        <v>เด็กชายณัฐกรณ์  วิลาชัย</v>
      </c>
      <c r="D14" s="134"/>
      <c r="E14" s="135"/>
      <c r="F14" s="135"/>
      <c r="G14" s="135"/>
      <c r="H14" s="135"/>
      <c r="I14" s="135"/>
      <c r="J14" s="135"/>
      <c r="K14" s="135"/>
      <c r="L14" s="136"/>
      <c r="M14" s="239" t="e">
        <f t="shared" si="6"/>
        <v>#N/A</v>
      </c>
      <c r="N14" s="134"/>
      <c r="O14" s="135"/>
      <c r="P14" s="135"/>
      <c r="Q14" s="135"/>
      <c r="R14" s="135"/>
      <c r="S14" s="136"/>
      <c r="T14" s="137" t="e">
        <f t="shared" si="1"/>
        <v>#N/A</v>
      </c>
      <c r="U14" s="134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60"/>
      <c r="AK14" s="160"/>
      <c r="AL14" s="136"/>
      <c r="AM14" s="137" t="e">
        <f t="shared" si="2"/>
        <v>#N/A</v>
      </c>
      <c r="AN14" s="134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6"/>
      <c r="BB14" s="137" t="e">
        <f t="shared" si="3"/>
        <v>#N/A</v>
      </c>
      <c r="BC14" s="134"/>
      <c r="BD14" s="135"/>
      <c r="BE14" s="135"/>
      <c r="BF14" s="135"/>
      <c r="BG14" s="135"/>
      <c r="BH14" s="135"/>
      <c r="BI14" s="135"/>
      <c r="BJ14" s="160"/>
      <c r="BK14" s="160"/>
      <c r="BL14" s="160"/>
      <c r="BM14" s="160"/>
      <c r="BN14" s="243" t="e">
        <f t="shared" si="4"/>
        <v>#N/A</v>
      </c>
      <c r="BO14" s="247" t="e">
        <f t="shared" si="5"/>
        <v>#N/A</v>
      </c>
      <c r="BP14" s="246" t="e">
        <f t="shared" si="0"/>
        <v>#N/A</v>
      </c>
    </row>
    <row r="15" spans="1:68" ht="15.75" customHeight="1">
      <c r="A15" s="131">
        <v>6</v>
      </c>
      <c r="B15" s="132">
        <f>IF(นักเรียน!B11="","",นักเรียน!B11)</f>
        <v>18240</v>
      </c>
      <c r="C15" s="133" t="str">
        <f>IF(นักเรียน!C11="","",นักเรียน!C11)</f>
        <v>เด็กชายณัฐวุฒิ พันธ์ผาด</v>
      </c>
      <c r="D15" s="134"/>
      <c r="E15" s="135"/>
      <c r="F15" s="135"/>
      <c r="G15" s="135"/>
      <c r="H15" s="135"/>
      <c r="I15" s="135"/>
      <c r="J15" s="135"/>
      <c r="K15" s="135"/>
      <c r="L15" s="136"/>
      <c r="M15" s="239" t="e">
        <f t="shared" si="6"/>
        <v>#N/A</v>
      </c>
      <c r="N15" s="134"/>
      <c r="O15" s="135"/>
      <c r="P15" s="135"/>
      <c r="Q15" s="135"/>
      <c r="R15" s="135"/>
      <c r="S15" s="136"/>
      <c r="T15" s="137" t="e">
        <f t="shared" si="1"/>
        <v>#N/A</v>
      </c>
      <c r="U15" s="134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60"/>
      <c r="AK15" s="160"/>
      <c r="AL15" s="136"/>
      <c r="AM15" s="137" t="e">
        <f t="shared" si="2"/>
        <v>#N/A</v>
      </c>
      <c r="AN15" s="134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/>
      <c r="BB15" s="137" t="e">
        <f t="shared" si="3"/>
        <v>#N/A</v>
      </c>
      <c r="BC15" s="134"/>
      <c r="BD15" s="135"/>
      <c r="BE15" s="135"/>
      <c r="BF15" s="135"/>
      <c r="BG15" s="135"/>
      <c r="BH15" s="135"/>
      <c r="BI15" s="135"/>
      <c r="BJ15" s="160"/>
      <c r="BK15" s="160"/>
      <c r="BL15" s="160"/>
      <c r="BM15" s="160"/>
      <c r="BN15" s="243" t="e">
        <f t="shared" si="4"/>
        <v>#N/A</v>
      </c>
      <c r="BO15" s="247" t="e">
        <f t="shared" si="5"/>
        <v>#N/A</v>
      </c>
      <c r="BP15" s="246" t="e">
        <f t="shared" si="0"/>
        <v>#N/A</v>
      </c>
    </row>
    <row r="16" spans="1:68" ht="15.75" customHeight="1">
      <c r="A16" s="131">
        <v>7</v>
      </c>
      <c r="B16" s="132">
        <f>IF(นักเรียน!B12="","",นักเรียน!B12)</f>
        <v>18241</v>
      </c>
      <c r="C16" s="133" t="str">
        <f>IF(นักเรียน!C12="","",นักเรียน!C12)</f>
        <v>เด็กชายณัฐวุฒิ อาฐนาค</v>
      </c>
      <c r="D16" s="134"/>
      <c r="E16" s="135"/>
      <c r="F16" s="135"/>
      <c r="G16" s="135"/>
      <c r="H16" s="135"/>
      <c r="I16" s="135"/>
      <c r="J16" s="135"/>
      <c r="K16" s="135"/>
      <c r="L16" s="136"/>
      <c r="M16" s="239" t="e">
        <f t="shared" si="6"/>
        <v>#N/A</v>
      </c>
      <c r="N16" s="134"/>
      <c r="O16" s="135"/>
      <c r="P16" s="135"/>
      <c r="Q16" s="135"/>
      <c r="R16" s="135"/>
      <c r="S16" s="136"/>
      <c r="T16" s="137" t="e">
        <f t="shared" si="1"/>
        <v>#N/A</v>
      </c>
      <c r="U16" s="134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60"/>
      <c r="AK16" s="160"/>
      <c r="AL16" s="136"/>
      <c r="AM16" s="137" t="e">
        <f t="shared" si="2"/>
        <v>#N/A</v>
      </c>
      <c r="AN16" s="134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6"/>
      <c r="BB16" s="137" t="e">
        <f t="shared" si="3"/>
        <v>#N/A</v>
      </c>
      <c r="BC16" s="134"/>
      <c r="BD16" s="135"/>
      <c r="BE16" s="135"/>
      <c r="BF16" s="135"/>
      <c r="BG16" s="135"/>
      <c r="BH16" s="135"/>
      <c r="BI16" s="135"/>
      <c r="BJ16" s="160"/>
      <c r="BK16" s="160"/>
      <c r="BL16" s="160"/>
      <c r="BM16" s="160"/>
      <c r="BN16" s="243" t="e">
        <f t="shared" si="4"/>
        <v>#N/A</v>
      </c>
      <c r="BO16" s="247" t="e">
        <f t="shared" si="5"/>
        <v>#N/A</v>
      </c>
      <c r="BP16" s="246" t="e">
        <f t="shared" si="0"/>
        <v>#N/A</v>
      </c>
    </row>
    <row r="17" spans="1:68" ht="15.75" customHeight="1">
      <c r="A17" s="131">
        <v>8</v>
      </c>
      <c r="B17" s="132">
        <f>IF(นักเรียน!B13="","",นักเรียน!B13)</f>
        <v>18242</v>
      </c>
      <c r="C17" s="133" t="str">
        <f>IF(นักเรียน!C13="","",นักเรียน!C13)</f>
        <v>เด็กชายธนวัตร  ภูสิมมา</v>
      </c>
      <c r="D17" s="134"/>
      <c r="E17" s="135"/>
      <c r="F17" s="135"/>
      <c r="G17" s="135"/>
      <c r="H17" s="135"/>
      <c r="I17" s="135"/>
      <c r="J17" s="135"/>
      <c r="K17" s="135"/>
      <c r="L17" s="136"/>
      <c r="M17" s="239" t="e">
        <f t="shared" si="6"/>
        <v>#N/A</v>
      </c>
      <c r="N17" s="134"/>
      <c r="O17" s="135"/>
      <c r="P17" s="135"/>
      <c r="Q17" s="135"/>
      <c r="R17" s="135"/>
      <c r="S17" s="136"/>
      <c r="T17" s="137" t="e">
        <f t="shared" si="1"/>
        <v>#N/A</v>
      </c>
      <c r="U17" s="134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60"/>
      <c r="AK17" s="160"/>
      <c r="AL17" s="136"/>
      <c r="AM17" s="137" t="e">
        <f t="shared" si="2"/>
        <v>#N/A</v>
      </c>
      <c r="AN17" s="134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6"/>
      <c r="BB17" s="137" t="e">
        <f t="shared" si="3"/>
        <v>#N/A</v>
      </c>
      <c r="BC17" s="134"/>
      <c r="BD17" s="135"/>
      <c r="BE17" s="135"/>
      <c r="BF17" s="135"/>
      <c r="BG17" s="135"/>
      <c r="BH17" s="135"/>
      <c r="BI17" s="135"/>
      <c r="BJ17" s="160"/>
      <c r="BK17" s="160"/>
      <c r="BL17" s="160"/>
      <c r="BM17" s="160"/>
      <c r="BN17" s="243" t="e">
        <f t="shared" si="4"/>
        <v>#N/A</v>
      </c>
      <c r="BO17" s="247" t="e">
        <f t="shared" si="5"/>
        <v>#N/A</v>
      </c>
      <c r="BP17" s="246" t="e">
        <f t="shared" si="0"/>
        <v>#N/A</v>
      </c>
    </row>
    <row r="18" spans="1:68" ht="15.75" customHeight="1">
      <c r="A18" s="131">
        <v>9</v>
      </c>
      <c r="B18" s="132">
        <f>IF(นักเรียน!B14="","",นักเรียน!B14)</f>
        <v>18243</v>
      </c>
      <c r="C18" s="133" t="str">
        <f>IF(นักเรียน!C14="","",นักเรียน!C14)</f>
        <v>เด็กชายธนาโชค จำเริญสัตย์</v>
      </c>
      <c r="D18" s="134"/>
      <c r="E18" s="135"/>
      <c r="F18" s="135"/>
      <c r="G18" s="135"/>
      <c r="H18" s="135"/>
      <c r="I18" s="135"/>
      <c r="J18" s="135"/>
      <c r="K18" s="135"/>
      <c r="L18" s="136"/>
      <c r="M18" s="239" t="e">
        <f t="shared" si="6"/>
        <v>#N/A</v>
      </c>
      <c r="N18" s="134"/>
      <c r="O18" s="135"/>
      <c r="P18" s="135"/>
      <c r="Q18" s="135"/>
      <c r="R18" s="135"/>
      <c r="S18" s="136"/>
      <c r="T18" s="137" t="e">
        <f t="shared" si="1"/>
        <v>#N/A</v>
      </c>
      <c r="U18" s="134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60"/>
      <c r="AK18" s="160"/>
      <c r="AL18" s="136"/>
      <c r="AM18" s="137" t="e">
        <f t="shared" si="2"/>
        <v>#N/A</v>
      </c>
      <c r="AN18" s="134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6"/>
      <c r="BB18" s="137" t="e">
        <f t="shared" si="3"/>
        <v>#N/A</v>
      </c>
      <c r="BC18" s="134"/>
      <c r="BD18" s="135"/>
      <c r="BE18" s="135"/>
      <c r="BF18" s="135"/>
      <c r="BG18" s="135"/>
      <c r="BH18" s="135"/>
      <c r="BI18" s="135"/>
      <c r="BJ18" s="160"/>
      <c r="BK18" s="160"/>
      <c r="BL18" s="160"/>
      <c r="BM18" s="160"/>
      <c r="BN18" s="243" t="e">
        <f t="shared" si="4"/>
        <v>#N/A</v>
      </c>
      <c r="BO18" s="247" t="e">
        <f t="shared" si="5"/>
        <v>#N/A</v>
      </c>
      <c r="BP18" s="246" t="e">
        <f t="shared" si="0"/>
        <v>#N/A</v>
      </c>
    </row>
    <row r="19" spans="1:68" ht="15.75" customHeight="1">
      <c r="A19" s="131">
        <v>10</v>
      </c>
      <c r="B19" s="132">
        <f>IF(นักเรียน!B15="","",นักเรียน!B15)</f>
        <v>18244</v>
      </c>
      <c r="C19" s="133" t="str">
        <f>IF(นักเรียน!C15="","",นักเรียน!C15)</f>
        <v>เด็กชายนราวิทญ์ สุขภิบาล</v>
      </c>
      <c r="D19" s="134"/>
      <c r="E19" s="135"/>
      <c r="F19" s="135"/>
      <c r="G19" s="135"/>
      <c r="H19" s="135"/>
      <c r="I19" s="135"/>
      <c r="J19" s="135"/>
      <c r="K19" s="135"/>
      <c r="L19" s="136"/>
      <c r="M19" s="239" t="e">
        <f t="shared" si="6"/>
        <v>#N/A</v>
      </c>
      <c r="N19" s="134"/>
      <c r="O19" s="135"/>
      <c r="P19" s="135"/>
      <c r="Q19" s="135"/>
      <c r="R19" s="135"/>
      <c r="S19" s="136"/>
      <c r="T19" s="137" t="e">
        <f t="shared" si="1"/>
        <v>#N/A</v>
      </c>
      <c r="U19" s="134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60"/>
      <c r="AK19" s="160"/>
      <c r="AL19" s="136"/>
      <c r="AM19" s="137" t="e">
        <f t="shared" si="2"/>
        <v>#N/A</v>
      </c>
      <c r="AN19" s="134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6"/>
      <c r="BB19" s="137" t="e">
        <f t="shared" si="3"/>
        <v>#N/A</v>
      </c>
      <c r="BC19" s="134"/>
      <c r="BD19" s="135"/>
      <c r="BE19" s="135"/>
      <c r="BF19" s="135"/>
      <c r="BG19" s="135"/>
      <c r="BH19" s="135"/>
      <c r="BI19" s="135"/>
      <c r="BJ19" s="160"/>
      <c r="BK19" s="160"/>
      <c r="BL19" s="160"/>
      <c r="BM19" s="160"/>
      <c r="BN19" s="243" t="e">
        <f t="shared" si="4"/>
        <v>#N/A</v>
      </c>
      <c r="BO19" s="247" t="e">
        <f t="shared" si="5"/>
        <v>#N/A</v>
      </c>
      <c r="BP19" s="246" t="e">
        <f t="shared" si="0"/>
        <v>#N/A</v>
      </c>
    </row>
    <row r="20" spans="1:68" ht="15.75" customHeight="1">
      <c r="A20" s="131">
        <v>11</v>
      </c>
      <c r="B20" s="132">
        <f>IF(นักเรียน!B16="","",นักเรียน!B16)</f>
        <v>18246</v>
      </c>
      <c r="C20" s="133" t="str">
        <f>IF(นักเรียน!C16="","",นักเรียน!C16)</f>
        <v>เด็กชายบัณฑูร บุญยู้</v>
      </c>
      <c r="D20" s="134"/>
      <c r="E20" s="135"/>
      <c r="F20" s="135"/>
      <c r="G20" s="135"/>
      <c r="H20" s="135"/>
      <c r="I20" s="135"/>
      <c r="J20" s="135"/>
      <c r="K20" s="135"/>
      <c r="L20" s="136"/>
      <c r="M20" s="239" t="e">
        <f t="shared" si="6"/>
        <v>#N/A</v>
      </c>
      <c r="N20" s="134"/>
      <c r="O20" s="135"/>
      <c r="P20" s="135"/>
      <c r="Q20" s="135"/>
      <c r="R20" s="135"/>
      <c r="S20" s="136"/>
      <c r="T20" s="137" t="e">
        <f t="shared" si="1"/>
        <v>#N/A</v>
      </c>
      <c r="U20" s="134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60"/>
      <c r="AK20" s="160"/>
      <c r="AL20" s="136"/>
      <c r="AM20" s="137" t="e">
        <f t="shared" si="2"/>
        <v>#N/A</v>
      </c>
      <c r="AN20" s="134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137" t="e">
        <f t="shared" si="3"/>
        <v>#N/A</v>
      </c>
      <c r="BC20" s="134"/>
      <c r="BD20" s="135"/>
      <c r="BE20" s="135"/>
      <c r="BF20" s="135"/>
      <c r="BG20" s="135"/>
      <c r="BH20" s="135"/>
      <c r="BI20" s="135"/>
      <c r="BJ20" s="160"/>
      <c r="BK20" s="160"/>
      <c r="BL20" s="160"/>
      <c r="BM20" s="160"/>
      <c r="BN20" s="243" t="e">
        <f t="shared" si="4"/>
        <v>#N/A</v>
      </c>
      <c r="BO20" s="247" t="e">
        <f t="shared" si="5"/>
        <v>#N/A</v>
      </c>
      <c r="BP20" s="246" t="e">
        <f t="shared" si="0"/>
        <v>#N/A</v>
      </c>
    </row>
    <row r="21" spans="1:68" ht="15.75" customHeight="1">
      <c r="A21" s="131">
        <v>12</v>
      </c>
      <c r="B21" s="132">
        <f>IF(นักเรียน!B17="","",นักเรียน!B17)</f>
        <v>18247</v>
      </c>
      <c r="C21" s="133" t="str">
        <f>IF(นักเรียน!C17="","",นักเรียน!C17)</f>
        <v>เด็กชายภูริภัทร  นันทจักร์</v>
      </c>
      <c r="D21" s="134"/>
      <c r="E21" s="135"/>
      <c r="F21" s="135"/>
      <c r="G21" s="135"/>
      <c r="H21" s="135"/>
      <c r="I21" s="135"/>
      <c r="J21" s="135"/>
      <c r="K21" s="135"/>
      <c r="L21" s="136"/>
      <c r="M21" s="239" t="e">
        <f t="shared" si="6"/>
        <v>#N/A</v>
      </c>
      <c r="N21" s="134"/>
      <c r="O21" s="135"/>
      <c r="P21" s="135"/>
      <c r="Q21" s="135"/>
      <c r="R21" s="135"/>
      <c r="S21" s="136"/>
      <c r="T21" s="137" t="e">
        <f t="shared" si="1"/>
        <v>#N/A</v>
      </c>
      <c r="U21" s="134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60"/>
      <c r="AK21" s="160"/>
      <c r="AL21" s="136"/>
      <c r="AM21" s="137" t="e">
        <f t="shared" si="2"/>
        <v>#N/A</v>
      </c>
      <c r="AN21" s="134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6"/>
      <c r="BB21" s="137" t="e">
        <f t="shared" si="3"/>
        <v>#N/A</v>
      </c>
      <c r="BC21" s="134"/>
      <c r="BD21" s="135"/>
      <c r="BE21" s="135"/>
      <c r="BF21" s="135"/>
      <c r="BG21" s="135"/>
      <c r="BH21" s="135"/>
      <c r="BI21" s="135"/>
      <c r="BJ21" s="160"/>
      <c r="BK21" s="160"/>
      <c r="BL21" s="160"/>
      <c r="BM21" s="160"/>
      <c r="BN21" s="243" t="e">
        <f t="shared" si="4"/>
        <v>#N/A</v>
      </c>
      <c r="BO21" s="247" t="e">
        <f t="shared" si="5"/>
        <v>#N/A</v>
      </c>
      <c r="BP21" s="246" t="e">
        <f t="shared" si="0"/>
        <v>#N/A</v>
      </c>
    </row>
    <row r="22" spans="1:68" ht="15.75" customHeight="1">
      <c r="A22" s="131">
        <v>13</v>
      </c>
      <c r="B22" s="132">
        <f>IF(นักเรียน!B18="","",นักเรียน!B18)</f>
        <v>18249</v>
      </c>
      <c r="C22" s="133" t="str">
        <f>IF(นักเรียน!C18="","",นักเรียน!C18)</f>
        <v>เด็กชายวัชระ  พื้นสันเทียะ</v>
      </c>
      <c r="D22" s="134"/>
      <c r="E22" s="135"/>
      <c r="F22" s="135"/>
      <c r="G22" s="135"/>
      <c r="H22" s="135"/>
      <c r="I22" s="135"/>
      <c r="J22" s="135"/>
      <c r="K22" s="135"/>
      <c r="L22" s="136"/>
      <c r="M22" s="239" t="e">
        <f t="shared" si="6"/>
        <v>#N/A</v>
      </c>
      <c r="N22" s="134"/>
      <c r="O22" s="135"/>
      <c r="P22" s="135"/>
      <c r="Q22" s="135"/>
      <c r="R22" s="135"/>
      <c r="S22" s="136"/>
      <c r="T22" s="137" t="e">
        <f t="shared" si="1"/>
        <v>#N/A</v>
      </c>
      <c r="U22" s="134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60"/>
      <c r="AK22" s="160"/>
      <c r="AL22" s="136"/>
      <c r="AM22" s="137" t="e">
        <f t="shared" si="2"/>
        <v>#N/A</v>
      </c>
      <c r="AN22" s="134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6"/>
      <c r="BB22" s="137" t="e">
        <f t="shared" si="3"/>
        <v>#N/A</v>
      </c>
      <c r="BC22" s="134"/>
      <c r="BD22" s="135"/>
      <c r="BE22" s="135"/>
      <c r="BF22" s="135"/>
      <c r="BG22" s="135"/>
      <c r="BH22" s="135"/>
      <c r="BI22" s="135"/>
      <c r="BJ22" s="160"/>
      <c r="BK22" s="160"/>
      <c r="BL22" s="160"/>
      <c r="BM22" s="160"/>
      <c r="BN22" s="243" t="e">
        <f t="shared" si="4"/>
        <v>#N/A</v>
      </c>
      <c r="BO22" s="247" t="e">
        <f t="shared" si="5"/>
        <v>#N/A</v>
      </c>
      <c r="BP22" s="246" t="e">
        <f t="shared" si="0"/>
        <v>#N/A</v>
      </c>
    </row>
    <row r="23" spans="1:68" ht="15.75" customHeight="1">
      <c r="A23" s="131">
        <v>14</v>
      </c>
      <c r="B23" s="132">
        <f>IF(นักเรียน!B19="","",นักเรียน!B19)</f>
        <v>18250</v>
      </c>
      <c r="C23" s="133" t="str">
        <f>IF(นักเรียน!C19="","",นักเรียน!C19)</f>
        <v>เด็กชายศิรวิทย์  ซายขาว</v>
      </c>
      <c r="D23" s="134"/>
      <c r="E23" s="135"/>
      <c r="F23" s="135"/>
      <c r="G23" s="135"/>
      <c r="H23" s="135"/>
      <c r="I23" s="135"/>
      <c r="J23" s="135"/>
      <c r="K23" s="135"/>
      <c r="L23" s="136"/>
      <c r="M23" s="239" t="e">
        <f t="shared" si="6"/>
        <v>#N/A</v>
      </c>
      <c r="N23" s="134"/>
      <c r="O23" s="135"/>
      <c r="P23" s="135"/>
      <c r="Q23" s="135"/>
      <c r="R23" s="135"/>
      <c r="S23" s="136"/>
      <c r="T23" s="137" t="e">
        <f t="shared" si="1"/>
        <v>#N/A</v>
      </c>
      <c r="U23" s="134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60"/>
      <c r="AK23" s="160"/>
      <c r="AL23" s="136"/>
      <c r="AM23" s="137" t="e">
        <f t="shared" si="2"/>
        <v>#N/A</v>
      </c>
      <c r="AN23" s="134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6"/>
      <c r="BB23" s="137" t="e">
        <f t="shared" si="3"/>
        <v>#N/A</v>
      </c>
      <c r="BC23" s="134"/>
      <c r="BD23" s="135"/>
      <c r="BE23" s="135"/>
      <c r="BF23" s="135"/>
      <c r="BG23" s="135"/>
      <c r="BH23" s="135"/>
      <c r="BI23" s="135"/>
      <c r="BJ23" s="160"/>
      <c r="BK23" s="160"/>
      <c r="BL23" s="160"/>
      <c r="BM23" s="160"/>
      <c r="BN23" s="243" t="e">
        <f t="shared" si="4"/>
        <v>#N/A</v>
      </c>
      <c r="BO23" s="247" t="e">
        <f t="shared" si="5"/>
        <v>#N/A</v>
      </c>
      <c r="BP23" s="246" t="e">
        <f t="shared" si="0"/>
        <v>#N/A</v>
      </c>
    </row>
    <row r="24" spans="1:68" ht="15.75" customHeight="1">
      <c r="A24" s="131">
        <v>15</v>
      </c>
      <c r="B24" s="132">
        <f>IF(นักเรียน!B20="","",นักเรียน!B20)</f>
        <v>18251</v>
      </c>
      <c r="C24" s="133" t="str">
        <f>IF(นักเรียน!C20="","",นักเรียน!C20)</f>
        <v>เด็กชายศุรสิทธิ์ พรมมาศ</v>
      </c>
      <c r="D24" s="134"/>
      <c r="E24" s="135"/>
      <c r="F24" s="135"/>
      <c r="G24" s="135"/>
      <c r="H24" s="135"/>
      <c r="I24" s="135"/>
      <c r="J24" s="135"/>
      <c r="K24" s="135"/>
      <c r="L24" s="136"/>
      <c r="M24" s="239" t="e">
        <f t="shared" si="6"/>
        <v>#N/A</v>
      </c>
      <c r="N24" s="134"/>
      <c r="O24" s="135"/>
      <c r="P24" s="135"/>
      <c r="Q24" s="135"/>
      <c r="R24" s="135"/>
      <c r="S24" s="136"/>
      <c r="T24" s="137" t="e">
        <f t="shared" si="1"/>
        <v>#N/A</v>
      </c>
      <c r="U24" s="134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60"/>
      <c r="AK24" s="160"/>
      <c r="AL24" s="136"/>
      <c r="AM24" s="137" t="e">
        <f t="shared" si="2"/>
        <v>#N/A</v>
      </c>
      <c r="AN24" s="134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6"/>
      <c r="BB24" s="137" t="e">
        <f t="shared" si="3"/>
        <v>#N/A</v>
      </c>
      <c r="BC24" s="134"/>
      <c r="BD24" s="135"/>
      <c r="BE24" s="135"/>
      <c r="BF24" s="135"/>
      <c r="BG24" s="135"/>
      <c r="BH24" s="135"/>
      <c r="BI24" s="135"/>
      <c r="BJ24" s="160"/>
      <c r="BK24" s="160"/>
      <c r="BL24" s="160"/>
      <c r="BM24" s="160"/>
      <c r="BN24" s="243" t="e">
        <f t="shared" si="4"/>
        <v>#N/A</v>
      </c>
      <c r="BO24" s="247" t="e">
        <f t="shared" si="5"/>
        <v>#N/A</v>
      </c>
      <c r="BP24" s="246" t="e">
        <f t="shared" si="0"/>
        <v>#N/A</v>
      </c>
    </row>
    <row r="25" spans="1:68" ht="15.75" customHeight="1">
      <c r="A25" s="131">
        <v>16</v>
      </c>
      <c r="B25" s="132">
        <f>IF(นักเรียน!B21="","",นักเรียน!B21)</f>
        <v>18252</v>
      </c>
      <c r="C25" s="133" t="str">
        <f>IF(นักเรียน!C21="","",นักเรียน!C21)</f>
        <v>เด็กชายเศรษฐพงศ์ ทรัพย์ผาด</v>
      </c>
      <c r="D25" s="134"/>
      <c r="E25" s="135"/>
      <c r="F25" s="135"/>
      <c r="G25" s="135"/>
      <c r="H25" s="135"/>
      <c r="I25" s="135"/>
      <c r="J25" s="135"/>
      <c r="K25" s="135"/>
      <c r="L25" s="136"/>
      <c r="M25" s="239" t="e">
        <f t="shared" si="6"/>
        <v>#N/A</v>
      </c>
      <c r="N25" s="134"/>
      <c r="O25" s="135"/>
      <c r="P25" s="135"/>
      <c r="Q25" s="135"/>
      <c r="R25" s="135"/>
      <c r="S25" s="136"/>
      <c r="T25" s="137" t="e">
        <f t="shared" si="1"/>
        <v>#N/A</v>
      </c>
      <c r="U25" s="134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60"/>
      <c r="AK25" s="160"/>
      <c r="AL25" s="136"/>
      <c r="AM25" s="137" t="e">
        <f t="shared" si="2"/>
        <v>#N/A</v>
      </c>
      <c r="AN25" s="134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/>
      <c r="BB25" s="137" t="e">
        <f t="shared" si="3"/>
        <v>#N/A</v>
      </c>
      <c r="BC25" s="134"/>
      <c r="BD25" s="135"/>
      <c r="BE25" s="135"/>
      <c r="BF25" s="135"/>
      <c r="BG25" s="135"/>
      <c r="BH25" s="135"/>
      <c r="BI25" s="135"/>
      <c r="BJ25" s="160"/>
      <c r="BK25" s="160"/>
      <c r="BL25" s="160"/>
      <c r="BM25" s="160"/>
      <c r="BN25" s="243" t="e">
        <f t="shared" si="4"/>
        <v>#N/A</v>
      </c>
      <c r="BO25" s="247" t="e">
        <f t="shared" si="5"/>
        <v>#N/A</v>
      </c>
      <c r="BP25" s="246" t="e">
        <f t="shared" si="0"/>
        <v>#N/A</v>
      </c>
    </row>
    <row r="26" spans="1:68" ht="15.75" customHeight="1">
      <c r="A26" s="131">
        <v>17</v>
      </c>
      <c r="B26" s="132">
        <f>IF(นักเรียน!B22="","",นักเรียน!B22)</f>
        <v>18253</v>
      </c>
      <c r="C26" s="133" t="str">
        <f>IF(นักเรียน!C22="","",นักเรียน!C22)</f>
        <v>เด็กชายสัตรัตน์  ทองคำแสง</v>
      </c>
      <c r="D26" s="134"/>
      <c r="E26" s="135"/>
      <c r="F26" s="135"/>
      <c r="G26" s="135"/>
      <c r="H26" s="135"/>
      <c r="I26" s="135"/>
      <c r="J26" s="135"/>
      <c r="K26" s="135"/>
      <c r="L26" s="136"/>
      <c r="M26" s="239" t="e">
        <f t="shared" si="6"/>
        <v>#N/A</v>
      </c>
      <c r="N26" s="134"/>
      <c r="O26" s="135"/>
      <c r="P26" s="135"/>
      <c r="Q26" s="135"/>
      <c r="R26" s="135"/>
      <c r="S26" s="136"/>
      <c r="T26" s="137" t="e">
        <f t="shared" si="1"/>
        <v>#N/A</v>
      </c>
      <c r="U26" s="134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60"/>
      <c r="AK26" s="160"/>
      <c r="AL26" s="136"/>
      <c r="AM26" s="137" t="e">
        <f t="shared" si="2"/>
        <v>#N/A</v>
      </c>
      <c r="AN26" s="134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6"/>
      <c r="BB26" s="137" t="e">
        <f t="shared" si="3"/>
        <v>#N/A</v>
      </c>
      <c r="BC26" s="134"/>
      <c r="BD26" s="135"/>
      <c r="BE26" s="135"/>
      <c r="BF26" s="135"/>
      <c r="BG26" s="135"/>
      <c r="BH26" s="135"/>
      <c r="BI26" s="135"/>
      <c r="BJ26" s="160"/>
      <c r="BK26" s="160"/>
      <c r="BL26" s="160"/>
      <c r="BM26" s="160"/>
      <c r="BN26" s="243" t="e">
        <f t="shared" si="4"/>
        <v>#N/A</v>
      </c>
      <c r="BO26" s="247" t="e">
        <f t="shared" si="5"/>
        <v>#N/A</v>
      </c>
      <c r="BP26" s="246" t="e">
        <f t="shared" si="0"/>
        <v>#N/A</v>
      </c>
    </row>
    <row r="27" spans="1:68" ht="15.75" customHeight="1">
      <c r="A27" s="131">
        <v>18</v>
      </c>
      <c r="B27" s="132">
        <f>IF(นักเรียน!B23="","",นักเรียน!B23)</f>
        <v>18254</v>
      </c>
      <c r="C27" s="133" t="str">
        <f>IF(นักเรียน!C23="","",นักเรียน!C23)</f>
        <v>เด็กชายอนันต์ นวลกัลยา</v>
      </c>
      <c r="D27" s="134"/>
      <c r="E27" s="135"/>
      <c r="F27" s="135"/>
      <c r="G27" s="135"/>
      <c r="H27" s="135"/>
      <c r="I27" s="135"/>
      <c r="J27" s="135"/>
      <c r="K27" s="135"/>
      <c r="L27" s="136"/>
      <c r="M27" s="239" t="e">
        <f t="shared" si="6"/>
        <v>#N/A</v>
      </c>
      <c r="N27" s="134"/>
      <c r="O27" s="135"/>
      <c r="P27" s="135"/>
      <c r="Q27" s="135"/>
      <c r="R27" s="135"/>
      <c r="S27" s="136"/>
      <c r="T27" s="137" t="e">
        <f t="shared" si="1"/>
        <v>#N/A</v>
      </c>
      <c r="U27" s="134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60"/>
      <c r="AK27" s="160"/>
      <c r="AL27" s="136"/>
      <c r="AM27" s="137" t="e">
        <f t="shared" si="2"/>
        <v>#N/A</v>
      </c>
      <c r="AN27" s="134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6"/>
      <c r="BB27" s="137" t="e">
        <f t="shared" si="3"/>
        <v>#N/A</v>
      </c>
      <c r="BC27" s="134"/>
      <c r="BD27" s="135"/>
      <c r="BE27" s="135"/>
      <c r="BF27" s="135"/>
      <c r="BG27" s="135"/>
      <c r="BH27" s="135"/>
      <c r="BI27" s="135"/>
      <c r="BJ27" s="160"/>
      <c r="BK27" s="160"/>
      <c r="BL27" s="160"/>
      <c r="BM27" s="160"/>
      <c r="BN27" s="243" t="e">
        <f t="shared" si="4"/>
        <v>#N/A</v>
      </c>
      <c r="BO27" s="247" t="e">
        <f t="shared" si="5"/>
        <v>#N/A</v>
      </c>
      <c r="BP27" s="246" t="e">
        <f t="shared" si="0"/>
        <v>#N/A</v>
      </c>
    </row>
    <row r="28" spans="1:68" ht="15.75" customHeight="1">
      <c r="A28" s="131">
        <v>19</v>
      </c>
      <c r="B28" s="132">
        <f>IF(นักเรียน!B24="","",นักเรียน!B24)</f>
        <v>18255</v>
      </c>
      <c r="C28" s="133" t="str">
        <f>IF(นักเรียน!C24="","",นักเรียน!C24)</f>
        <v>เด็กชายอิสเรศ  พันธุ์จรุง</v>
      </c>
      <c r="D28" s="134"/>
      <c r="E28" s="135"/>
      <c r="F28" s="135"/>
      <c r="G28" s="135"/>
      <c r="H28" s="135"/>
      <c r="I28" s="135"/>
      <c r="J28" s="135"/>
      <c r="K28" s="135"/>
      <c r="L28" s="136"/>
      <c r="M28" s="239" t="e">
        <f t="shared" si="6"/>
        <v>#N/A</v>
      </c>
      <c r="N28" s="134"/>
      <c r="O28" s="135"/>
      <c r="P28" s="135"/>
      <c r="Q28" s="135"/>
      <c r="R28" s="135"/>
      <c r="S28" s="136"/>
      <c r="T28" s="137" t="e">
        <f t="shared" si="1"/>
        <v>#N/A</v>
      </c>
      <c r="U28" s="134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60"/>
      <c r="AK28" s="160"/>
      <c r="AL28" s="136"/>
      <c r="AM28" s="137" t="e">
        <f t="shared" si="2"/>
        <v>#N/A</v>
      </c>
      <c r="AN28" s="134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6"/>
      <c r="BB28" s="137" t="e">
        <f t="shared" si="3"/>
        <v>#N/A</v>
      </c>
      <c r="BC28" s="134"/>
      <c r="BD28" s="135"/>
      <c r="BE28" s="135"/>
      <c r="BF28" s="135"/>
      <c r="BG28" s="135"/>
      <c r="BH28" s="135"/>
      <c r="BI28" s="135"/>
      <c r="BJ28" s="160"/>
      <c r="BK28" s="160"/>
      <c r="BL28" s="160"/>
      <c r="BM28" s="160"/>
      <c r="BN28" s="243" t="e">
        <f t="shared" si="4"/>
        <v>#N/A</v>
      </c>
      <c r="BO28" s="247" t="e">
        <f t="shared" si="5"/>
        <v>#N/A</v>
      </c>
      <c r="BP28" s="246" t="e">
        <f t="shared" si="0"/>
        <v>#N/A</v>
      </c>
    </row>
    <row r="29" spans="1:68" ht="15.75" customHeight="1">
      <c r="A29" s="131">
        <v>20</v>
      </c>
      <c r="B29" s="132">
        <f>IF(นักเรียน!B25="","",นักเรียน!B25)</f>
        <v>18256</v>
      </c>
      <c r="C29" s="133" t="str">
        <f>IF(นักเรียน!C25="","",นักเรียน!C25)</f>
        <v>เด็กหญิงกิตติมา พลศิริ</v>
      </c>
      <c r="D29" s="134"/>
      <c r="E29" s="135"/>
      <c r="F29" s="135"/>
      <c r="G29" s="135"/>
      <c r="H29" s="135"/>
      <c r="I29" s="135"/>
      <c r="J29" s="135"/>
      <c r="K29" s="135"/>
      <c r="L29" s="136"/>
      <c r="M29" s="239" t="e">
        <f t="shared" si="6"/>
        <v>#N/A</v>
      </c>
      <c r="N29" s="134"/>
      <c r="O29" s="135"/>
      <c r="P29" s="135"/>
      <c r="Q29" s="135"/>
      <c r="R29" s="135"/>
      <c r="S29" s="136"/>
      <c r="T29" s="137" t="e">
        <f t="shared" si="1"/>
        <v>#N/A</v>
      </c>
      <c r="U29" s="134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60"/>
      <c r="AK29" s="160"/>
      <c r="AL29" s="136"/>
      <c r="AM29" s="137" t="e">
        <f t="shared" si="2"/>
        <v>#N/A</v>
      </c>
      <c r="AN29" s="134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6"/>
      <c r="BB29" s="137" t="e">
        <f t="shared" si="3"/>
        <v>#N/A</v>
      </c>
      <c r="BC29" s="134"/>
      <c r="BD29" s="135"/>
      <c r="BE29" s="135"/>
      <c r="BF29" s="135"/>
      <c r="BG29" s="135"/>
      <c r="BH29" s="135"/>
      <c r="BI29" s="135"/>
      <c r="BJ29" s="160"/>
      <c r="BK29" s="160"/>
      <c r="BL29" s="160"/>
      <c r="BM29" s="160"/>
      <c r="BN29" s="243" t="e">
        <f t="shared" si="4"/>
        <v>#N/A</v>
      </c>
      <c r="BO29" s="247" t="e">
        <f t="shared" si="5"/>
        <v>#N/A</v>
      </c>
      <c r="BP29" s="246" t="e">
        <f t="shared" si="0"/>
        <v>#N/A</v>
      </c>
    </row>
    <row r="30" spans="1:68" ht="15.75" customHeight="1">
      <c r="A30" s="131">
        <v>21</v>
      </c>
      <c r="B30" s="132">
        <f>IF(นักเรียน!B26="","",นักเรียน!B26)</f>
        <v>18257</v>
      </c>
      <c r="C30" s="133" t="str">
        <f>IF(นักเรียน!C26="","",นักเรียน!C26)</f>
        <v>เด็กหญิงจิรพร ไสโยธา</v>
      </c>
      <c r="D30" s="134"/>
      <c r="E30" s="135"/>
      <c r="F30" s="135"/>
      <c r="G30" s="135"/>
      <c r="H30" s="135"/>
      <c r="I30" s="135"/>
      <c r="J30" s="135"/>
      <c r="K30" s="135"/>
      <c r="L30" s="136"/>
      <c r="M30" s="239" t="e">
        <f t="shared" si="6"/>
        <v>#N/A</v>
      </c>
      <c r="N30" s="134"/>
      <c r="O30" s="135"/>
      <c r="P30" s="135"/>
      <c r="Q30" s="135"/>
      <c r="R30" s="135"/>
      <c r="S30" s="136"/>
      <c r="T30" s="137" t="e">
        <f t="shared" si="1"/>
        <v>#N/A</v>
      </c>
      <c r="U30" s="134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60"/>
      <c r="AK30" s="160"/>
      <c r="AL30" s="136"/>
      <c r="AM30" s="137" t="e">
        <f t="shared" si="2"/>
        <v>#N/A</v>
      </c>
      <c r="AN30" s="134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6"/>
      <c r="BB30" s="137" t="e">
        <f t="shared" si="3"/>
        <v>#N/A</v>
      </c>
      <c r="BC30" s="134"/>
      <c r="BD30" s="135"/>
      <c r="BE30" s="135"/>
      <c r="BF30" s="135"/>
      <c r="BG30" s="135"/>
      <c r="BH30" s="135"/>
      <c r="BI30" s="135"/>
      <c r="BJ30" s="160"/>
      <c r="BK30" s="160"/>
      <c r="BL30" s="160"/>
      <c r="BM30" s="160"/>
      <c r="BN30" s="243" t="e">
        <f t="shared" si="4"/>
        <v>#N/A</v>
      </c>
      <c r="BO30" s="247" t="e">
        <f t="shared" si="5"/>
        <v>#N/A</v>
      </c>
      <c r="BP30" s="246" t="e">
        <f t="shared" si="0"/>
        <v>#N/A</v>
      </c>
    </row>
    <row r="31" spans="1:68" ht="15.75" customHeight="1">
      <c r="A31" s="131">
        <v>22</v>
      </c>
      <c r="B31" s="132">
        <f>IF(นักเรียน!B27="","",นักเรียน!B27)</f>
        <v>18258</v>
      </c>
      <c r="C31" s="133" t="str">
        <f>IF(นักเรียน!C27="","",นักเรียน!C27)</f>
        <v>เด็กหญิงจุฑามณี  ทองวิทิตย์</v>
      </c>
      <c r="D31" s="134"/>
      <c r="E31" s="135"/>
      <c r="F31" s="135"/>
      <c r="G31" s="135"/>
      <c r="H31" s="135"/>
      <c r="I31" s="135"/>
      <c r="J31" s="135"/>
      <c r="K31" s="135"/>
      <c r="L31" s="136"/>
      <c r="M31" s="239" t="e">
        <f t="shared" si="6"/>
        <v>#N/A</v>
      </c>
      <c r="N31" s="134"/>
      <c r="O31" s="135"/>
      <c r="P31" s="135"/>
      <c r="Q31" s="135"/>
      <c r="R31" s="135"/>
      <c r="S31" s="136"/>
      <c r="T31" s="137" t="e">
        <f t="shared" si="1"/>
        <v>#N/A</v>
      </c>
      <c r="U31" s="134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60"/>
      <c r="AK31" s="160"/>
      <c r="AL31" s="136"/>
      <c r="AM31" s="137" t="e">
        <f t="shared" si="2"/>
        <v>#N/A</v>
      </c>
      <c r="AN31" s="134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6"/>
      <c r="BB31" s="137" t="e">
        <f t="shared" si="3"/>
        <v>#N/A</v>
      </c>
      <c r="BC31" s="134"/>
      <c r="BD31" s="135"/>
      <c r="BE31" s="135"/>
      <c r="BF31" s="135"/>
      <c r="BG31" s="135"/>
      <c r="BH31" s="135"/>
      <c r="BI31" s="135"/>
      <c r="BJ31" s="160"/>
      <c r="BK31" s="160"/>
      <c r="BL31" s="160"/>
      <c r="BM31" s="160"/>
      <c r="BN31" s="243" t="e">
        <f t="shared" si="4"/>
        <v>#N/A</v>
      </c>
      <c r="BO31" s="247" t="e">
        <f t="shared" si="5"/>
        <v>#N/A</v>
      </c>
      <c r="BP31" s="246" t="e">
        <f t="shared" si="0"/>
        <v>#N/A</v>
      </c>
    </row>
    <row r="32" spans="1:68" ht="15.75" customHeight="1">
      <c r="A32" s="131">
        <v>23</v>
      </c>
      <c r="B32" s="132">
        <f>IF(นักเรียน!B28="","",นักเรียน!B28)</f>
        <v>18260</v>
      </c>
      <c r="C32" s="133" t="str">
        <f>IF(นักเรียน!C28="","",นักเรียน!C28)</f>
        <v>เด็กหญิงชรินทร์ทิพย์  ถินแก้ว</v>
      </c>
      <c r="D32" s="134"/>
      <c r="E32" s="135"/>
      <c r="F32" s="135"/>
      <c r="G32" s="135"/>
      <c r="H32" s="135"/>
      <c r="I32" s="135"/>
      <c r="J32" s="135"/>
      <c r="K32" s="135"/>
      <c r="L32" s="136"/>
      <c r="M32" s="239" t="e">
        <f t="shared" si="6"/>
        <v>#N/A</v>
      </c>
      <c r="N32" s="134"/>
      <c r="O32" s="135"/>
      <c r="P32" s="135"/>
      <c r="Q32" s="135"/>
      <c r="R32" s="135"/>
      <c r="S32" s="136"/>
      <c r="T32" s="137" t="e">
        <f t="shared" si="1"/>
        <v>#N/A</v>
      </c>
      <c r="U32" s="134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60"/>
      <c r="AK32" s="160"/>
      <c r="AL32" s="136"/>
      <c r="AM32" s="137" t="e">
        <f t="shared" si="2"/>
        <v>#N/A</v>
      </c>
      <c r="AN32" s="134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6"/>
      <c r="BB32" s="137" t="e">
        <f t="shared" si="3"/>
        <v>#N/A</v>
      </c>
      <c r="BC32" s="134"/>
      <c r="BD32" s="135"/>
      <c r="BE32" s="135"/>
      <c r="BF32" s="135"/>
      <c r="BG32" s="135"/>
      <c r="BH32" s="135"/>
      <c r="BI32" s="135"/>
      <c r="BJ32" s="160"/>
      <c r="BK32" s="160"/>
      <c r="BL32" s="160"/>
      <c r="BM32" s="160"/>
      <c r="BN32" s="243" t="e">
        <f t="shared" si="4"/>
        <v>#N/A</v>
      </c>
      <c r="BO32" s="247" t="e">
        <f t="shared" si="5"/>
        <v>#N/A</v>
      </c>
      <c r="BP32" s="246" t="e">
        <f t="shared" si="0"/>
        <v>#N/A</v>
      </c>
    </row>
    <row r="33" spans="1:68" ht="15.75" customHeight="1">
      <c r="A33" s="131">
        <v>24</v>
      </c>
      <c r="B33" s="132">
        <f>IF(นักเรียน!B29="","",นักเรียน!B29)</f>
        <v>18261</v>
      </c>
      <c r="C33" s="133" t="str">
        <f>IF(นักเรียน!C29="","",นักเรียน!C29)</f>
        <v>เด็กหญิงญาณิศา การวงษ์</v>
      </c>
      <c r="D33" s="134"/>
      <c r="E33" s="135"/>
      <c r="F33" s="135"/>
      <c r="G33" s="135"/>
      <c r="H33" s="135"/>
      <c r="I33" s="135"/>
      <c r="J33" s="135"/>
      <c r="K33" s="135"/>
      <c r="L33" s="136"/>
      <c r="M33" s="239" t="e">
        <f t="shared" si="6"/>
        <v>#N/A</v>
      </c>
      <c r="N33" s="134"/>
      <c r="O33" s="135"/>
      <c r="P33" s="135"/>
      <c r="Q33" s="135"/>
      <c r="R33" s="135"/>
      <c r="S33" s="136"/>
      <c r="T33" s="137" t="e">
        <f t="shared" si="1"/>
        <v>#N/A</v>
      </c>
      <c r="U33" s="134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60"/>
      <c r="AK33" s="160"/>
      <c r="AL33" s="136"/>
      <c r="AM33" s="137" t="e">
        <f t="shared" si="2"/>
        <v>#N/A</v>
      </c>
      <c r="AN33" s="134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6"/>
      <c r="BB33" s="137" t="e">
        <f t="shared" si="3"/>
        <v>#N/A</v>
      </c>
      <c r="BC33" s="134"/>
      <c r="BD33" s="135"/>
      <c r="BE33" s="135"/>
      <c r="BF33" s="135"/>
      <c r="BG33" s="135"/>
      <c r="BH33" s="135"/>
      <c r="BI33" s="135"/>
      <c r="BJ33" s="160"/>
      <c r="BK33" s="160"/>
      <c r="BL33" s="160"/>
      <c r="BM33" s="160"/>
      <c r="BN33" s="243" t="e">
        <f t="shared" si="4"/>
        <v>#N/A</v>
      </c>
      <c r="BO33" s="247" t="e">
        <f t="shared" si="5"/>
        <v>#N/A</v>
      </c>
      <c r="BP33" s="246" t="e">
        <f t="shared" si="0"/>
        <v>#N/A</v>
      </c>
    </row>
    <row r="34" spans="1:68" ht="15.75" customHeight="1">
      <c r="A34" s="131">
        <v>25</v>
      </c>
      <c r="B34" s="132">
        <f>IF(นักเรียน!B30="","",นักเรียน!B30)</f>
        <v>18262</v>
      </c>
      <c r="C34" s="133" t="str">
        <f>IF(นักเรียน!C30="","",นักเรียน!C30)</f>
        <v>เด็กหญิงณปภา  ขัตติยวงศ์</v>
      </c>
      <c r="D34" s="134"/>
      <c r="E34" s="135"/>
      <c r="F34" s="135"/>
      <c r="G34" s="135"/>
      <c r="H34" s="135"/>
      <c r="I34" s="135"/>
      <c r="J34" s="135"/>
      <c r="K34" s="135"/>
      <c r="L34" s="136"/>
      <c r="M34" s="239" t="e">
        <f t="shared" si="6"/>
        <v>#N/A</v>
      </c>
      <c r="N34" s="134"/>
      <c r="O34" s="135"/>
      <c r="P34" s="135"/>
      <c r="Q34" s="135"/>
      <c r="R34" s="135"/>
      <c r="S34" s="136"/>
      <c r="T34" s="137" t="e">
        <f t="shared" si="1"/>
        <v>#N/A</v>
      </c>
      <c r="U34" s="134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60"/>
      <c r="AK34" s="160"/>
      <c r="AL34" s="136"/>
      <c r="AM34" s="137" t="e">
        <f t="shared" si="2"/>
        <v>#N/A</v>
      </c>
      <c r="AN34" s="134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6"/>
      <c r="BB34" s="137" t="e">
        <f t="shared" si="3"/>
        <v>#N/A</v>
      </c>
      <c r="BC34" s="134"/>
      <c r="BD34" s="135"/>
      <c r="BE34" s="135"/>
      <c r="BF34" s="135"/>
      <c r="BG34" s="135"/>
      <c r="BH34" s="135"/>
      <c r="BI34" s="135"/>
      <c r="BJ34" s="160"/>
      <c r="BK34" s="160"/>
      <c r="BL34" s="160"/>
      <c r="BM34" s="160"/>
      <c r="BN34" s="243" t="e">
        <f t="shared" si="4"/>
        <v>#N/A</v>
      </c>
      <c r="BO34" s="247" t="e">
        <f t="shared" si="5"/>
        <v>#N/A</v>
      </c>
      <c r="BP34" s="246" t="e">
        <f t="shared" si="0"/>
        <v>#N/A</v>
      </c>
    </row>
    <row r="35" spans="1:68" ht="15.75" customHeight="1">
      <c r="A35" s="131">
        <v>26</v>
      </c>
      <c r="B35" s="132">
        <f>IF(นักเรียน!B31="","",นักเรียน!B31)</f>
        <v>18263</v>
      </c>
      <c r="C35" s="133" t="str">
        <f>IF(นักเรียน!C31="","",นักเรียน!C31)</f>
        <v>เด็กหญิงณัฏฐกานต์  โคตรสุข</v>
      </c>
      <c r="D35" s="134"/>
      <c r="E35" s="135"/>
      <c r="F35" s="135"/>
      <c r="G35" s="135"/>
      <c r="H35" s="135"/>
      <c r="I35" s="135"/>
      <c r="J35" s="135"/>
      <c r="K35" s="135"/>
      <c r="L35" s="136"/>
      <c r="M35" s="239" t="e">
        <f t="shared" si="6"/>
        <v>#N/A</v>
      </c>
      <c r="N35" s="134"/>
      <c r="O35" s="135"/>
      <c r="P35" s="135"/>
      <c r="Q35" s="135"/>
      <c r="R35" s="135"/>
      <c r="S35" s="136"/>
      <c r="T35" s="137" t="e">
        <f t="shared" si="1"/>
        <v>#N/A</v>
      </c>
      <c r="U35" s="134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60"/>
      <c r="AK35" s="160"/>
      <c r="AL35" s="136"/>
      <c r="AM35" s="137" t="e">
        <f t="shared" si="2"/>
        <v>#N/A</v>
      </c>
      <c r="AN35" s="134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6"/>
      <c r="BB35" s="137" t="e">
        <f t="shared" si="3"/>
        <v>#N/A</v>
      </c>
      <c r="BC35" s="134"/>
      <c r="BD35" s="135"/>
      <c r="BE35" s="135"/>
      <c r="BF35" s="135"/>
      <c r="BG35" s="135"/>
      <c r="BH35" s="135"/>
      <c r="BI35" s="135"/>
      <c r="BJ35" s="160"/>
      <c r="BK35" s="160"/>
      <c r="BL35" s="160"/>
      <c r="BM35" s="160"/>
      <c r="BN35" s="243" t="e">
        <f t="shared" si="4"/>
        <v>#N/A</v>
      </c>
      <c r="BO35" s="247" t="e">
        <f t="shared" si="5"/>
        <v>#N/A</v>
      </c>
      <c r="BP35" s="246" t="e">
        <f t="shared" si="0"/>
        <v>#N/A</v>
      </c>
    </row>
    <row r="36" spans="1:68" ht="15.75" customHeight="1">
      <c r="A36" s="131">
        <v>27</v>
      </c>
      <c r="B36" s="132">
        <f>IF(นักเรียน!B32="","",นักเรียน!B32)</f>
        <v>18264</v>
      </c>
      <c r="C36" s="133" t="str">
        <f>IF(นักเรียน!C32="","",นักเรียน!C32)</f>
        <v>เด็กหญิงณัฐ​ฐ​ิ​กา​ เเวม​ประชา​</v>
      </c>
      <c r="D36" s="134"/>
      <c r="E36" s="135"/>
      <c r="F36" s="135"/>
      <c r="G36" s="135"/>
      <c r="H36" s="135"/>
      <c r="I36" s="135"/>
      <c r="J36" s="135"/>
      <c r="K36" s="135"/>
      <c r="L36" s="136"/>
      <c r="M36" s="239" t="e">
        <f t="shared" si="6"/>
        <v>#N/A</v>
      </c>
      <c r="N36" s="134"/>
      <c r="O36" s="135"/>
      <c r="P36" s="135"/>
      <c r="Q36" s="135"/>
      <c r="R36" s="135"/>
      <c r="S36" s="136"/>
      <c r="T36" s="137" t="e">
        <f t="shared" si="1"/>
        <v>#N/A</v>
      </c>
      <c r="U36" s="134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60"/>
      <c r="AK36" s="160"/>
      <c r="AL36" s="136"/>
      <c r="AM36" s="137" t="e">
        <f t="shared" si="2"/>
        <v>#N/A</v>
      </c>
      <c r="AN36" s="134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6"/>
      <c r="BB36" s="137" t="e">
        <f t="shared" si="3"/>
        <v>#N/A</v>
      </c>
      <c r="BC36" s="134"/>
      <c r="BD36" s="135"/>
      <c r="BE36" s="135"/>
      <c r="BF36" s="135"/>
      <c r="BG36" s="135"/>
      <c r="BH36" s="135"/>
      <c r="BI36" s="135"/>
      <c r="BJ36" s="160"/>
      <c r="BK36" s="160"/>
      <c r="BL36" s="160"/>
      <c r="BM36" s="160"/>
      <c r="BN36" s="243" t="e">
        <f t="shared" si="4"/>
        <v>#N/A</v>
      </c>
      <c r="BO36" s="247" t="e">
        <f t="shared" si="5"/>
        <v>#N/A</v>
      </c>
      <c r="BP36" s="246" t="e">
        <f t="shared" si="0"/>
        <v>#N/A</v>
      </c>
    </row>
    <row r="37" spans="1:68" ht="15.75" customHeight="1">
      <c r="A37" s="131">
        <v>28</v>
      </c>
      <c r="B37" s="132">
        <f>IF(นักเรียน!B33="","",นักเรียน!B33)</f>
        <v>18266</v>
      </c>
      <c r="C37" s="133" t="str">
        <f>IF(นักเรียน!C33="","",นักเรียน!C33)</f>
        <v>เด็กหญิงว​ราภรณ์​ เกื้อปัญญา​</v>
      </c>
      <c r="D37" s="134"/>
      <c r="E37" s="135"/>
      <c r="F37" s="135"/>
      <c r="G37" s="135"/>
      <c r="H37" s="135"/>
      <c r="I37" s="135"/>
      <c r="J37" s="135"/>
      <c r="K37" s="135"/>
      <c r="L37" s="136"/>
      <c r="M37" s="239" t="e">
        <f t="shared" si="6"/>
        <v>#N/A</v>
      </c>
      <c r="N37" s="134"/>
      <c r="O37" s="135"/>
      <c r="P37" s="135"/>
      <c r="Q37" s="135"/>
      <c r="R37" s="135"/>
      <c r="S37" s="136"/>
      <c r="T37" s="137" t="e">
        <f t="shared" si="1"/>
        <v>#N/A</v>
      </c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60"/>
      <c r="AK37" s="160"/>
      <c r="AL37" s="136"/>
      <c r="AM37" s="137" t="e">
        <f t="shared" si="2"/>
        <v>#N/A</v>
      </c>
      <c r="AN37" s="134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6"/>
      <c r="BB37" s="137" t="e">
        <f t="shared" si="3"/>
        <v>#N/A</v>
      </c>
      <c r="BC37" s="134"/>
      <c r="BD37" s="135"/>
      <c r="BE37" s="135"/>
      <c r="BF37" s="135"/>
      <c r="BG37" s="135"/>
      <c r="BH37" s="135"/>
      <c r="BI37" s="135"/>
      <c r="BJ37" s="160"/>
      <c r="BK37" s="160"/>
      <c r="BL37" s="160"/>
      <c r="BM37" s="160"/>
      <c r="BN37" s="243" t="e">
        <f t="shared" si="4"/>
        <v>#N/A</v>
      </c>
      <c r="BO37" s="247" t="e">
        <f t="shared" si="5"/>
        <v>#N/A</v>
      </c>
      <c r="BP37" s="246" t="e">
        <f t="shared" si="0"/>
        <v>#N/A</v>
      </c>
    </row>
    <row r="38" spans="1:68" ht="15.75" customHeight="1">
      <c r="A38" s="131">
        <v>29</v>
      </c>
      <c r="B38" s="132">
        <f>IF(นักเรียน!B34="","",นักเรียน!B34)</f>
        <v>18267</v>
      </c>
      <c r="C38" s="133" t="str">
        <f>IF(นักเรียน!C34="","",นักเรียน!C34)</f>
        <v>เด็กหญิงสุกัญญา ดอนภักดี</v>
      </c>
      <c r="D38" s="134"/>
      <c r="E38" s="135"/>
      <c r="F38" s="135"/>
      <c r="G38" s="135"/>
      <c r="H38" s="135"/>
      <c r="I38" s="135"/>
      <c r="J38" s="135"/>
      <c r="K38" s="135"/>
      <c r="L38" s="136"/>
      <c r="M38" s="239" t="e">
        <f t="shared" si="6"/>
        <v>#N/A</v>
      </c>
      <c r="N38" s="134"/>
      <c r="O38" s="135"/>
      <c r="P38" s="135"/>
      <c r="Q38" s="135"/>
      <c r="R38" s="135"/>
      <c r="S38" s="136"/>
      <c r="T38" s="137" t="e">
        <f t="shared" si="1"/>
        <v>#N/A</v>
      </c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60"/>
      <c r="AK38" s="160"/>
      <c r="AL38" s="136"/>
      <c r="AM38" s="137" t="e">
        <f t="shared" si="2"/>
        <v>#N/A</v>
      </c>
      <c r="AN38" s="134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6"/>
      <c r="BB38" s="137" t="e">
        <f t="shared" si="3"/>
        <v>#N/A</v>
      </c>
      <c r="BC38" s="134"/>
      <c r="BD38" s="135"/>
      <c r="BE38" s="135"/>
      <c r="BF38" s="135"/>
      <c r="BG38" s="135"/>
      <c r="BH38" s="135"/>
      <c r="BI38" s="135"/>
      <c r="BJ38" s="160"/>
      <c r="BK38" s="160"/>
      <c r="BL38" s="160"/>
      <c r="BM38" s="160"/>
      <c r="BN38" s="243" t="e">
        <f t="shared" si="4"/>
        <v>#N/A</v>
      </c>
      <c r="BO38" s="247" t="e">
        <f t="shared" si="5"/>
        <v>#N/A</v>
      </c>
      <c r="BP38" s="246" t="e">
        <f t="shared" si="0"/>
        <v>#N/A</v>
      </c>
    </row>
    <row r="39" spans="1:68" ht="15.75" customHeight="1">
      <c r="A39" s="131">
        <v>30</v>
      </c>
      <c r="B39" s="132">
        <f>IF(นักเรียน!B35="","",นักเรียน!B35)</f>
        <v>18268</v>
      </c>
      <c r="C39" s="133" t="str">
        <f>IF(นักเรียน!C35="","",นักเรียน!C35)</f>
        <v>เด็กหญิงอริษา ภูอุทา</v>
      </c>
      <c r="D39" s="134"/>
      <c r="E39" s="135"/>
      <c r="F39" s="135"/>
      <c r="G39" s="135"/>
      <c r="H39" s="135"/>
      <c r="I39" s="135"/>
      <c r="J39" s="135"/>
      <c r="K39" s="135"/>
      <c r="L39" s="136"/>
      <c r="M39" s="239" t="e">
        <f t="shared" si="6"/>
        <v>#N/A</v>
      </c>
      <c r="N39" s="134"/>
      <c r="O39" s="135"/>
      <c r="P39" s="135"/>
      <c r="Q39" s="135"/>
      <c r="R39" s="135"/>
      <c r="S39" s="136"/>
      <c r="T39" s="137" t="e">
        <f t="shared" si="1"/>
        <v>#N/A</v>
      </c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60"/>
      <c r="AK39" s="160"/>
      <c r="AL39" s="136"/>
      <c r="AM39" s="137" t="e">
        <f t="shared" si="2"/>
        <v>#N/A</v>
      </c>
      <c r="AN39" s="134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6"/>
      <c r="BB39" s="137" t="e">
        <f t="shared" si="3"/>
        <v>#N/A</v>
      </c>
      <c r="BC39" s="134"/>
      <c r="BD39" s="135"/>
      <c r="BE39" s="135"/>
      <c r="BF39" s="135"/>
      <c r="BG39" s="135"/>
      <c r="BH39" s="135"/>
      <c r="BI39" s="135"/>
      <c r="BJ39" s="160"/>
      <c r="BK39" s="160"/>
      <c r="BL39" s="160"/>
      <c r="BM39" s="160"/>
      <c r="BN39" s="243" t="e">
        <f t="shared" si="4"/>
        <v>#N/A</v>
      </c>
      <c r="BO39" s="247" t="e">
        <f t="shared" si="5"/>
        <v>#N/A</v>
      </c>
      <c r="BP39" s="246" t="e">
        <f t="shared" si="0"/>
        <v>#N/A</v>
      </c>
    </row>
    <row r="40" spans="1:68" ht="15.75" customHeight="1">
      <c r="A40" s="131">
        <v>31</v>
      </c>
      <c r="B40" s="132">
        <f>IF(นักเรียน!B36="","",นักเรียน!B36)</f>
        <v>18520</v>
      </c>
      <c r="C40" s="133" t="str">
        <f>IF(นักเรียน!C36="","",นักเรียน!C36)</f>
        <v>เด็กชายณัฐกรณ์  ศิลาโลห์</v>
      </c>
      <c r="D40" s="134"/>
      <c r="E40" s="135"/>
      <c r="F40" s="135"/>
      <c r="G40" s="135"/>
      <c r="H40" s="135"/>
      <c r="I40" s="135"/>
      <c r="J40" s="135"/>
      <c r="K40" s="135"/>
      <c r="L40" s="136"/>
      <c r="M40" s="239" t="e">
        <f t="shared" si="6"/>
        <v>#N/A</v>
      </c>
      <c r="N40" s="134"/>
      <c r="O40" s="135"/>
      <c r="P40" s="135"/>
      <c r="Q40" s="135"/>
      <c r="R40" s="135"/>
      <c r="S40" s="136"/>
      <c r="T40" s="137" t="e">
        <f t="shared" si="1"/>
        <v>#N/A</v>
      </c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60"/>
      <c r="AK40" s="160"/>
      <c r="AL40" s="136"/>
      <c r="AM40" s="137" t="e">
        <f t="shared" si="2"/>
        <v>#N/A</v>
      </c>
      <c r="AN40" s="134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6"/>
      <c r="BB40" s="137" t="e">
        <f t="shared" si="3"/>
        <v>#N/A</v>
      </c>
      <c r="BC40" s="134"/>
      <c r="BD40" s="135"/>
      <c r="BE40" s="135"/>
      <c r="BF40" s="135"/>
      <c r="BG40" s="135"/>
      <c r="BH40" s="135"/>
      <c r="BI40" s="135"/>
      <c r="BJ40" s="160"/>
      <c r="BK40" s="160"/>
      <c r="BL40" s="160"/>
      <c r="BM40" s="160"/>
      <c r="BN40" s="243" t="e">
        <f t="shared" si="4"/>
        <v>#N/A</v>
      </c>
      <c r="BO40" s="247" t="e">
        <f t="shared" si="5"/>
        <v>#N/A</v>
      </c>
      <c r="BP40" s="246" t="e">
        <f t="shared" si="0"/>
        <v>#N/A</v>
      </c>
    </row>
    <row r="41" spans="1:68" ht="15.75" customHeight="1">
      <c r="A41" s="131">
        <v>32</v>
      </c>
      <c r="B41" s="132">
        <f>IF(นักเรียน!B37="","",นักเรียน!B37)</f>
        <v>18521</v>
      </c>
      <c r="C41" s="133" t="str">
        <f>IF(นักเรียน!C37="","",นักเรียน!C37)</f>
        <v>เด็กหญิงสุภาพร  หอมเนียน</v>
      </c>
      <c r="D41" s="134"/>
      <c r="E41" s="135"/>
      <c r="F41" s="135"/>
      <c r="G41" s="135"/>
      <c r="H41" s="135"/>
      <c r="I41" s="135"/>
      <c r="J41" s="135"/>
      <c r="K41" s="135"/>
      <c r="L41" s="136"/>
      <c r="M41" s="239" t="e">
        <f t="shared" si="6"/>
        <v>#N/A</v>
      </c>
      <c r="N41" s="134"/>
      <c r="O41" s="135"/>
      <c r="P41" s="135"/>
      <c r="Q41" s="135"/>
      <c r="R41" s="135"/>
      <c r="S41" s="136"/>
      <c r="T41" s="137" t="e">
        <f t="shared" si="1"/>
        <v>#N/A</v>
      </c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60"/>
      <c r="AK41" s="160"/>
      <c r="AL41" s="136"/>
      <c r="AM41" s="137" t="e">
        <f t="shared" si="2"/>
        <v>#N/A</v>
      </c>
      <c r="AN41" s="134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6"/>
      <c r="BB41" s="137" t="e">
        <f t="shared" si="3"/>
        <v>#N/A</v>
      </c>
      <c r="BC41" s="134"/>
      <c r="BD41" s="135"/>
      <c r="BE41" s="135"/>
      <c r="BF41" s="135"/>
      <c r="BG41" s="135"/>
      <c r="BH41" s="135"/>
      <c r="BI41" s="135"/>
      <c r="BJ41" s="160"/>
      <c r="BK41" s="160"/>
      <c r="BL41" s="160"/>
      <c r="BM41" s="160"/>
      <c r="BN41" s="243" t="e">
        <f t="shared" si="4"/>
        <v>#N/A</v>
      </c>
      <c r="BO41" s="247" t="e">
        <f t="shared" si="5"/>
        <v>#N/A</v>
      </c>
      <c r="BP41" s="246" t="e">
        <f t="shared" si="0"/>
        <v>#N/A</v>
      </c>
    </row>
    <row r="42" spans="1:68" ht="15.75" customHeight="1">
      <c r="A42" s="131">
        <v>33</v>
      </c>
      <c r="B42" s="132">
        <f>IF(นักเรียน!B38="","",นักเรียน!B38)</f>
        <v>18524</v>
      </c>
      <c r="C42" s="133" t="str">
        <f>IF(นักเรียน!C38="","",นักเรียน!C38)</f>
        <v>เด็กชายณัฐวุฒิ  ไชยศาสตร์</v>
      </c>
      <c r="D42" s="134"/>
      <c r="E42" s="135"/>
      <c r="F42" s="135"/>
      <c r="G42" s="135"/>
      <c r="H42" s="135"/>
      <c r="I42" s="135"/>
      <c r="J42" s="135"/>
      <c r="K42" s="135"/>
      <c r="L42" s="136"/>
      <c r="M42" s="239" t="e">
        <f t="shared" si="6"/>
        <v>#N/A</v>
      </c>
      <c r="N42" s="134"/>
      <c r="O42" s="135"/>
      <c r="P42" s="135"/>
      <c r="Q42" s="135"/>
      <c r="R42" s="135"/>
      <c r="S42" s="136"/>
      <c r="T42" s="137" t="e">
        <f t="shared" si="1"/>
        <v>#N/A</v>
      </c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60"/>
      <c r="AK42" s="160"/>
      <c r="AL42" s="136"/>
      <c r="AM42" s="137" t="e">
        <f t="shared" si="2"/>
        <v>#N/A</v>
      </c>
      <c r="AN42" s="134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6"/>
      <c r="BB42" s="137" t="e">
        <f t="shared" si="3"/>
        <v>#N/A</v>
      </c>
      <c r="BC42" s="134"/>
      <c r="BD42" s="135"/>
      <c r="BE42" s="135"/>
      <c r="BF42" s="135"/>
      <c r="BG42" s="135"/>
      <c r="BH42" s="135"/>
      <c r="BI42" s="135"/>
      <c r="BJ42" s="160"/>
      <c r="BK42" s="160"/>
      <c r="BL42" s="160"/>
      <c r="BM42" s="160"/>
      <c r="BN42" s="243" t="e">
        <f t="shared" si="4"/>
        <v>#N/A</v>
      </c>
      <c r="BO42" s="247" t="e">
        <f t="shared" si="5"/>
        <v>#N/A</v>
      </c>
      <c r="BP42" s="246" t="e">
        <f t="shared" si="0"/>
        <v>#N/A</v>
      </c>
    </row>
    <row r="43" spans="1:68" ht="15.75" customHeight="1">
      <c r="A43" s="131">
        <v>34</v>
      </c>
      <c r="B43" s="132">
        <f>IF(นักเรียน!B39="","",นักเรียน!B39)</f>
        <v>18532</v>
      </c>
      <c r="C43" s="133" t="str">
        <f>IF(นักเรียน!C39="","",นักเรียน!C39)</f>
        <v>เด็กหญิงกมลลักษณ์ แสงทอง</v>
      </c>
      <c r="D43" s="134"/>
      <c r="E43" s="135"/>
      <c r="F43" s="135"/>
      <c r="G43" s="135"/>
      <c r="H43" s="135"/>
      <c r="I43" s="135"/>
      <c r="J43" s="135"/>
      <c r="K43" s="135"/>
      <c r="L43" s="136"/>
      <c r="M43" s="239" t="e">
        <f t="shared" si="6"/>
        <v>#N/A</v>
      </c>
      <c r="N43" s="134"/>
      <c r="O43" s="135"/>
      <c r="P43" s="135"/>
      <c r="Q43" s="135"/>
      <c r="R43" s="135"/>
      <c r="S43" s="136"/>
      <c r="T43" s="137" t="e">
        <f t="shared" si="1"/>
        <v>#N/A</v>
      </c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60"/>
      <c r="AK43" s="160"/>
      <c r="AL43" s="136"/>
      <c r="AM43" s="137" t="e">
        <f t="shared" si="2"/>
        <v>#N/A</v>
      </c>
      <c r="AN43" s="134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6"/>
      <c r="BB43" s="137" t="e">
        <f t="shared" si="3"/>
        <v>#N/A</v>
      </c>
      <c r="BC43" s="134"/>
      <c r="BD43" s="135"/>
      <c r="BE43" s="135"/>
      <c r="BF43" s="135"/>
      <c r="BG43" s="135"/>
      <c r="BH43" s="135"/>
      <c r="BI43" s="135"/>
      <c r="BJ43" s="160"/>
      <c r="BK43" s="160"/>
      <c r="BL43" s="160"/>
      <c r="BM43" s="160"/>
      <c r="BN43" s="243" t="e">
        <f t="shared" si="4"/>
        <v>#N/A</v>
      </c>
      <c r="BO43" s="247" t="e">
        <f t="shared" si="5"/>
        <v>#N/A</v>
      </c>
      <c r="BP43" s="246" t="e">
        <f t="shared" si="0"/>
        <v>#N/A</v>
      </c>
    </row>
    <row r="44" spans="1:68" ht="15.75" customHeight="1">
      <c r="A44" s="131"/>
      <c r="B44" s="132"/>
      <c r="C44" s="133"/>
      <c r="D44" s="134"/>
      <c r="E44" s="135"/>
      <c r="F44" s="135"/>
      <c r="G44" s="135"/>
      <c r="H44" s="135"/>
      <c r="I44" s="135"/>
      <c r="J44" s="135"/>
      <c r="K44" s="135"/>
      <c r="L44" s="136"/>
      <c r="M44" s="239"/>
      <c r="N44" s="134"/>
      <c r="O44" s="135"/>
      <c r="P44" s="135"/>
      <c r="Q44" s="135"/>
      <c r="R44" s="135"/>
      <c r="S44" s="136"/>
      <c r="T44" s="137"/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60"/>
      <c r="AK44" s="160"/>
      <c r="AL44" s="136"/>
      <c r="AM44" s="137"/>
      <c r="AN44" s="134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6"/>
      <c r="BB44" s="137"/>
      <c r="BC44" s="134"/>
      <c r="BD44" s="135"/>
      <c r="BE44" s="135"/>
      <c r="BF44" s="135"/>
      <c r="BG44" s="135"/>
      <c r="BH44" s="135"/>
      <c r="BI44" s="135"/>
      <c r="BJ44" s="160"/>
      <c r="BK44" s="160"/>
      <c r="BL44" s="160"/>
      <c r="BM44" s="160"/>
      <c r="BN44" s="243"/>
      <c r="BO44" s="247"/>
      <c r="BP44" s="246"/>
    </row>
    <row r="45" spans="1:68" ht="15.75" customHeight="1">
      <c r="A45" s="131"/>
      <c r="B45" s="132"/>
      <c r="C45" s="133"/>
      <c r="D45" s="134"/>
      <c r="E45" s="135"/>
      <c r="F45" s="135"/>
      <c r="G45" s="135"/>
      <c r="H45" s="135"/>
      <c r="I45" s="135"/>
      <c r="J45" s="135"/>
      <c r="K45" s="135"/>
      <c r="L45" s="136"/>
      <c r="M45" s="239"/>
      <c r="N45" s="134"/>
      <c r="O45" s="135"/>
      <c r="P45" s="135"/>
      <c r="Q45" s="135"/>
      <c r="R45" s="135"/>
      <c r="S45" s="136"/>
      <c r="T45" s="137"/>
      <c r="U45" s="134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60"/>
      <c r="AK45" s="160"/>
      <c r="AL45" s="136"/>
      <c r="AM45" s="137"/>
      <c r="AN45" s="134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137"/>
      <c r="BC45" s="134"/>
      <c r="BD45" s="135"/>
      <c r="BE45" s="135"/>
      <c r="BF45" s="135"/>
      <c r="BG45" s="135"/>
      <c r="BH45" s="135"/>
      <c r="BI45" s="135"/>
      <c r="BJ45" s="160"/>
      <c r="BK45" s="160"/>
      <c r="BL45" s="160"/>
      <c r="BM45" s="160"/>
      <c r="BN45" s="243"/>
      <c r="BO45" s="247"/>
      <c r="BP45" s="246"/>
    </row>
    <row r="46" spans="1:68" ht="15.75" customHeight="1">
      <c r="A46" s="131"/>
      <c r="B46" s="132"/>
      <c r="C46" s="133"/>
      <c r="D46" s="134"/>
      <c r="E46" s="135"/>
      <c r="F46" s="135"/>
      <c r="G46" s="135"/>
      <c r="H46" s="135"/>
      <c r="I46" s="135"/>
      <c r="J46" s="135"/>
      <c r="K46" s="135"/>
      <c r="L46" s="136"/>
      <c r="M46" s="239"/>
      <c r="N46" s="134"/>
      <c r="O46" s="135"/>
      <c r="P46" s="135"/>
      <c r="Q46" s="135"/>
      <c r="R46" s="135"/>
      <c r="S46" s="136"/>
      <c r="T46" s="137"/>
      <c r="U46" s="134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60"/>
      <c r="AK46" s="160"/>
      <c r="AL46" s="136"/>
      <c r="AM46" s="137"/>
      <c r="AN46" s="134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6"/>
      <c r="BB46" s="137"/>
      <c r="BC46" s="134"/>
      <c r="BD46" s="135"/>
      <c r="BE46" s="135"/>
      <c r="BF46" s="135"/>
      <c r="BG46" s="135"/>
      <c r="BH46" s="135"/>
      <c r="BI46" s="135"/>
      <c r="BJ46" s="160"/>
      <c r="BK46" s="160"/>
      <c r="BL46" s="160"/>
      <c r="BM46" s="160"/>
      <c r="BN46" s="243"/>
      <c r="BO46" s="247"/>
      <c r="BP46" s="246"/>
    </row>
    <row r="47" spans="1:68" ht="15.75" customHeight="1">
      <c r="A47" s="131"/>
      <c r="B47" s="132"/>
      <c r="C47" s="133"/>
      <c r="D47" s="134"/>
      <c r="E47" s="135"/>
      <c r="F47" s="135"/>
      <c r="G47" s="135"/>
      <c r="H47" s="135"/>
      <c r="I47" s="135"/>
      <c r="J47" s="135"/>
      <c r="K47" s="135"/>
      <c r="L47" s="136"/>
      <c r="M47" s="239"/>
      <c r="N47" s="134"/>
      <c r="O47" s="135"/>
      <c r="P47" s="135"/>
      <c r="Q47" s="135"/>
      <c r="R47" s="135"/>
      <c r="S47" s="136"/>
      <c r="T47" s="137"/>
      <c r="U47" s="134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60"/>
      <c r="AK47" s="160"/>
      <c r="AL47" s="136"/>
      <c r="AM47" s="137"/>
      <c r="AN47" s="134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6"/>
      <c r="BB47" s="137"/>
      <c r="BC47" s="134"/>
      <c r="BD47" s="135"/>
      <c r="BE47" s="135"/>
      <c r="BF47" s="135"/>
      <c r="BG47" s="135"/>
      <c r="BH47" s="135"/>
      <c r="BI47" s="135"/>
      <c r="BJ47" s="160"/>
      <c r="BK47" s="160"/>
      <c r="BL47" s="160"/>
      <c r="BM47" s="160"/>
      <c r="BN47" s="243"/>
      <c r="BO47" s="247"/>
      <c r="BP47" s="246"/>
    </row>
    <row r="48" spans="1:68" ht="15.75" customHeight="1">
      <c r="A48" s="131"/>
      <c r="B48" s="132"/>
      <c r="C48" s="133"/>
      <c r="D48" s="134"/>
      <c r="E48" s="135"/>
      <c r="F48" s="135"/>
      <c r="G48" s="135"/>
      <c r="H48" s="135"/>
      <c r="I48" s="135"/>
      <c r="J48" s="135"/>
      <c r="K48" s="135"/>
      <c r="L48" s="136"/>
      <c r="M48" s="239"/>
      <c r="N48" s="134"/>
      <c r="O48" s="135"/>
      <c r="P48" s="135"/>
      <c r="Q48" s="135"/>
      <c r="R48" s="135"/>
      <c r="S48" s="136"/>
      <c r="T48" s="137"/>
      <c r="U48" s="134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60"/>
      <c r="AK48" s="160"/>
      <c r="AL48" s="136"/>
      <c r="AM48" s="137"/>
      <c r="AN48" s="134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6"/>
      <c r="BB48" s="137"/>
      <c r="BC48" s="134"/>
      <c r="BD48" s="135"/>
      <c r="BE48" s="135"/>
      <c r="BF48" s="135"/>
      <c r="BG48" s="135"/>
      <c r="BH48" s="135"/>
      <c r="BI48" s="135"/>
      <c r="BJ48" s="160"/>
      <c r="BK48" s="160"/>
      <c r="BL48" s="160"/>
      <c r="BM48" s="160"/>
      <c r="BN48" s="243"/>
      <c r="BO48" s="247"/>
      <c r="BP48" s="246"/>
    </row>
    <row r="49" spans="1:68" ht="15.75" customHeight="1">
      <c r="A49" s="131"/>
      <c r="B49" s="132"/>
      <c r="C49" s="133"/>
      <c r="D49" s="134"/>
      <c r="E49" s="135"/>
      <c r="F49" s="135"/>
      <c r="G49" s="135"/>
      <c r="H49" s="135"/>
      <c r="I49" s="135"/>
      <c r="J49" s="135"/>
      <c r="K49" s="135"/>
      <c r="L49" s="136"/>
      <c r="M49" s="239"/>
      <c r="N49" s="134"/>
      <c r="O49" s="135"/>
      <c r="P49" s="135"/>
      <c r="Q49" s="135"/>
      <c r="R49" s="135"/>
      <c r="S49" s="136"/>
      <c r="T49" s="137"/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60"/>
      <c r="AK49" s="160"/>
      <c r="AL49" s="136"/>
      <c r="AM49" s="137"/>
      <c r="AN49" s="134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6"/>
      <c r="BB49" s="137"/>
      <c r="BC49" s="134"/>
      <c r="BD49" s="135"/>
      <c r="BE49" s="135"/>
      <c r="BF49" s="135"/>
      <c r="BG49" s="135"/>
      <c r="BH49" s="135"/>
      <c r="BI49" s="135"/>
      <c r="BJ49" s="160"/>
      <c r="BK49" s="160"/>
      <c r="BL49" s="160"/>
      <c r="BM49" s="160"/>
      <c r="BN49" s="243"/>
      <c r="BO49" s="247"/>
      <c r="BP49" s="246"/>
    </row>
    <row r="50" spans="1:68" ht="15.75" customHeight="1">
      <c r="A50" s="131"/>
      <c r="B50" s="132" t="str">
        <f>IF(นักเรียน!B46="","",นักเรียน!B46)</f>
        <v/>
      </c>
      <c r="C50" s="133" t="str">
        <f>IF(นักเรียน!C46="","",นักเรียน!C46)</f>
        <v/>
      </c>
      <c r="D50" s="134"/>
      <c r="E50" s="135"/>
      <c r="F50" s="135"/>
      <c r="G50" s="135"/>
      <c r="H50" s="135"/>
      <c r="I50" s="135"/>
      <c r="J50" s="135"/>
      <c r="K50" s="135"/>
      <c r="L50" s="136"/>
      <c r="M50" s="234"/>
      <c r="N50" s="134"/>
      <c r="O50" s="135"/>
      <c r="P50" s="135"/>
      <c r="Q50" s="135"/>
      <c r="R50" s="135"/>
      <c r="S50" s="136"/>
      <c r="T50" s="137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60"/>
      <c r="AK50" s="160"/>
      <c r="AL50" s="136"/>
      <c r="AM50" s="137"/>
      <c r="AN50" s="134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6"/>
      <c r="BB50" s="137"/>
      <c r="BC50" s="134"/>
      <c r="BD50" s="135"/>
      <c r="BE50" s="135"/>
      <c r="BF50" s="135"/>
      <c r="BG50" s="135"/>
      <c r="BH50" s="135"/>
      <c r="BI50" s="135"/>
      <c r="BJ50" s="160"/>
      <c r="BK50" s="160"/>
      <c r="BL50" s="160"/>
      <c r="BM50" s="160"/>
      <c r="BN50" s="244"/>
      <c r="BO50" s="247"/>
      <c r="BP50" s="246"/>
    </row>
    <row r="51" spans="1:68" ht="15.75" customHeight="1">
      <c r="A51" s="131"/>
      <c r="B51" s="132" t="str">
        <f>IF(นักเรียน!B47="","",นักเรียน!B47)</f>
        <v/>
      </c>
      <c r="C51" s="133" t="str">
        <f>IF(นักเรียน!C47="","",นักเรียน!C47)</f>
        <v/>
      </c>
      <c r="D51" s="134"/>
      <c r="E51" s="135"/>
      <c r="F51" s="135"/>
      <c r="G51" s="135"/>
      <c r="H51" s="135"/>
      <c r="I51" s="135"/>
      <c r="J51" s="135"/>
      <c r="K51" s="135"/>
      <c r="L51" s="136"/>
      <c r="M51" s="234"/>
      <c r="N51" s="134"/>
      <c r="O51" s="135"/>
      <c r="P51" s="135"/>
      <c r="Q51" s="135"/>
      <c r="R51" s="135"/>
      <c r="S51" s="136"/>
      <c r="T51" s="137"/>
      <c r="U51" s="134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60"/>
      <c r="AK51" s="160"/>
      <c r="AL51" s="136"/>
      <c r="AM51" s="137"/>
      <c r="AN51" s="134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6"/>
      <c r="BB51" s="137"/>
      <c r="BC51" s="134"/>
      <c r="BD51" s="135"/>
      <c r="BE51" s="135"/>
      <c r="BF51" s="135"/>
      <c r="BG51" s="135"/>
      <c r="BH51" s="135"/>
      <c r="BI51" s="135"/>
      <c r="BJ51" s="160"/>
      <c r="BK51" s="160"/>
      <c r="BL51" s="160"/>
      <c r="BM51" s="160"/>
      <c r="BN51" s="244"/>
      <c r="BO51" s="247"/>
      <c r="BP51" s="246"/>
    </row>
    <row r="52" spans="1:68" ht="15.75" customHeight="1">
      <c r="A52" s="131"/>
      <c r="B52" s="132" t="str">
        <f>IF(นักเรียน!B48="","",นักเรียน!B48)</f>
        <v/>
      </c>
      <c r="C52" s="133" t="str">
        <f>IF(นักเรียน!C48="","",นักเรียน!C48)</f>
        <v/>
      </c>
      <c r="D52" s="134"/>
      <c r="E52" s="135"/>
      <c r="F52" s="135"/>
      <c r="G52" s="135"/>
      <c r="H52" s="135"/>
      <c r="I52" s="135"/>
      <c r="J52" s="135"/>
      <c r="K52" s="135"/>
      <c r="L52" s="136"/>
      <c r="M52" s="234"/>
      <c r="N52" s="134"/>
      <c r="O52" s="135"/>
      <c r="P52" s="135"/>
      <c r="Q52" s="135"/>
      <c r="R52" s="135"/>
      <c r="S52" s="136"/>
      <c r="T52" s="137"/>
      <c r="U52" s="134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60"/>
      <c r="AK52" s="160"/>
      <c r="AL52" s="136"/>
      <c r="AM52" s="137"/>
      <c r="AN52" s="134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6"/>
      <c r="BB52" s="137"/>
      <c r="BC52" s="134"/>
      <c r="BD52" s="135"/>
      <c r="BE52" s="135"/>
      <c r="BF52" s="135"/>
      <c r="BG52" s="135"/>
      <c r="BH52" s="135"/>
      <c r="BI52" s="135"/>
      <c r="BJ52" s="160"/>
      <c r="BK52" s="160"/>
      <c r="BL52" s="160"/>
      <c r="BM52" s="160"/>
      <c r="BN52" s="244"/>
      <c r="BO52" s="247"/>
      <c r="BP52" s="246"/>
    </row>
    <row r="53" spans="1:68" ht="15.75" customHeight="1">
      <c r="A53" s="131"/>
      <c r="B53" s="132" t="str">
        <f>IF(นักเรียน!B49="","",นักเรียน!B49)</f>
        <v/>
      </c>
      <c r="C53" s="133" t="str">
        <f>IF(นักเรียน!C49="","",นักเรียน!C49)</f>
        <v/>
      </c>
      <c r="D53" s="134"/>
      <c r="E53" s="135"/>
      <c r="F53" s="135"/>
      <c r="G53" s="135"/>
      <c r="H53" s="135"/>
      <c r="I53" s="135"/>
      <c r="J53" s="135"/>
      <c r="K53" s="135"/>
      <c r="L53" s="136"/>
      <c r="M53" s="234"/>
      <c r="N53" s="134"/>
      <c r="O53" s="135"/>
      <c r="P53" s="135"/>
      <c r="Q53" s="135"/>
      <c r="R53" s="135"/>
      <c r="S53" s="136"/>
      <c r="T53" s="137"/>
      <c r="U53" s="134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60"/>
      <c r="AK53" s="160"/>
      <c r="AL53" s="136"/>
      <c r="AM53" s="137"/>
      <c r="AN53" s="134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6"/>
      <c r="BB53" s="137"/>
      <c r="BC53" s="134"/>
      <c r="BD53" s="135"/>
      <c r="BE53" s="135"/>
      <c r="BF53" s="135"/>
      <c r="BG53" s="135"/>
      <c r="BH53" s="135"/>
      <c r="BI53" s="135"/>
      <c r="BJ53" s="160"/>
      <c r="BK53" s="160"/>
      <c r="BL53" s="160"/>
      <c r="BM53" s="160"/>
      <c r="BN53" s="244"/>
      <c r="BO53" s="247"/>
      <c r="BP53" s="246"/>
    </row>
    <row r="54" spans="1:68" ht="15.75" customHeight="1" thickBot="1">
      <c r="A54" s="131"/>
      <c r="B54" s="132" t="str">
        <f>IF(นักเรียน!B50="","",นักเรียน!B50)</f>
        <v/>
      </c>
      <c r="C54" s="133" t="str">
        <f>IF(นักเรียน!C50="","",นักเรียน!C50)</f>
        <v/>
      </c>
      <c r="D54" s="134"/>
      <c r="E54" s="135"/>
      <c r="F54" s="135"/>
      <c r="G54" s="135"/>
      <c r="H54" s="135"/>
      <c r="I54" s="135"/>
      <c r="J54" s="135"/>
      <c r="K54" s="135"/>
      <c r="L54" s="136"/>
      <c r="M54" s="234"/>
      <c r="N54" s="134"/>
      <c r="O54" s="135"/>
      <c r="P54" s="135"/>
      <c r="Q54" s="135"/>
      <c r="R54" s="135"/>
      <c r="S54" s="136"/>
      <c r="T54" s="137"/>
      <c r="U54" s="134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60"/>
      <c r="AK54" s="160"/>
      <c r="AL54" s="136"/>
      <c r="AM54" s="137"/>
      <c r="AN54" s="134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6"/>
      <c r="BB54" s="137"/>
      <c r="BC54" s="134"/>
      <c r="BD54" s="135"/>
      <c r="BE54" s="135"/>
      <c r="BF54" s="135"/>
      <c r="BG54" s="135"/>
      <c r="BH54" s="135"/>
      <c r="BI54" s="135"/>
      <c r="BJ54" s="160"/>
      <c r="BK54" s="160"/>
      <c r="BL54" s="160"/>
      <c r="BM54" s="160"/>
      <c r="BN54" s="245"/>
      <c r="BO54" s="248"/>
      <c r="BP54" s="246"/>
    </row>
    <row r="55" spans="1:68" ht="15.75" customHeight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235"/>
      <c r="N55" s="143"/>
      <c r="O55" s="143"/>
      <c r="P55" s="143"/>
      <c r="Q55" s="143"/>
      <c r="R55" s="143"/>
      <c r="S55" s="143"/>
      <c r="T55" s="144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4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4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4"/>
      <c r="BO55" s="168"/>
      <c r="BP55" s="163"/>
    </row>
    <row r="56" spans="1:68" ht="22.5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236"/>
      <c r="N56" s="145"/>
      <c r="O56" s="145"/>
      <c r="P56" s="145"/>
      <c r="Q56" s="145"/>
      <c r="R56" s="145"/>
      <c r="S56" s="145"/>
      <c r="T56" s="146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6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6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6"/>
      <c r="BO56" s="169"/>
      <c r="BP56" s="164"/>
    </row>
    <row r="57" spans="1:68" ht="22.5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236"/>
      <c r="N57" s="145"/>
      <c r="O57" s="145"/>
      <c r="P57" s="145"/>
      <c r="Q57" s="145"/>
      <c r="R57" s="145"/>
      <c r="S57" s="145"/>
      <c r="T57" s="146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6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6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6"/>
      <c r="BO57" s="169"/>
      <c r="BP57" s="164"/>
    </row>
    <row r="58" spans="1:68" ht="22.5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236"/>
      <c r="N58" s="145"/>
      <c r="O58" s="145"/>
      <c r="P58" s="145"/>
      <c r="Q58" s="145"/>
      <c r="R58" s="145"/>
      <c r="S58" s="145"/>
      <c r="T58" s="146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6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6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6"/>
      <c r="BO58" s="169"/>
      <c r="BP58" s="164"/>
    </row>
    <row r="59" spans="1:68" ht="22.5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236"/>
      <c r="N59" s="145"/>
      <c r="O59" s="145"/>
      <c r="P59" s="145"/>
      <c r="Q59" s="145"/>
      <c r="R59" s="145"/>
      <c r="S59" s="145"/>
      <c r="T59" s="146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6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6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6"/>
      <c r="BO59" s="169"/>
      <c r="BP59" s="164"/>
    </row>
    <row r="60" spans="1:68" ht="22.5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236"/>
      <c r="N60" s="145"/>
      <c r="O60" s="145"/>
      <c r="P60" s="145"/>
      <c r="Q60" s="145"/>
      <c r="R60" s="145"/>
      <c r="S60" s="145"/>
      <c r="T60" s="146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6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6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6"/>
      <c r="BO60" s="169"/>
      <c r="BP60" s="164"/>
    </row>
    <row r="61" spans="1:68" ht="22.5" customHeight="1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236"/>
      <c r="N61" s="145"/>
      <c r="O61" s="145"/>
      <c r="P61" s="145"/>
      <c r="Q61" s="145"/>
      <c r="R61" s="145"/>
      <c r="S61" s="145"/>
      <c r="T61" s="146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6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6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6"/>
      <c r="BO61" s="169"/>
      <c r="BP61" s="164"/>
    </row>
    <row r="62" spans="1:68" ht="22.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236"/>
      <c r="N62" s="145"/>
      <c r="O62" s="145"/>
      <c r="P62" s="145"/>
      <c r="Q62" s="145"/>
      <c r="R62" s="145"/>
      <c r="S62" s="145"/>
      <c r="T62" s="146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6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6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6"/>
      <c r="BO62" s="169"/>
      <c r="BP62" s="164"/>
    </row>
    <row r="63" spans="1:68" ht="22.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236"/>
      <c r="N63" s="145"/>
      <c r="O63" s="145"/>
      <c r="P63" s="145"/>
      <c r="Q63" s="145"/>
      <c r="R63" s="145"/>
      <c r="S63" s="145"/>
      <c r="T63" s="146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6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6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6"/>
      <c r="BO63" s="169"/>
      <c r="BP63" s="164"/>
    </row>
    <row r="64" spans="1:68" ht="22.5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236"/>
      <c r="N64" s="145"/>
      <c r="O64" s="145"/>
      <c r="P64" s="145"/>
      <c r="Q64" s="145"/>
      <c r="R64" s="145"/>
      <c r="S64" s="145"/>
      <c r="T64" s="146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6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6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6"/>
      <c r="BO64" s="169"/>
      <c r="BP64" s="164"/>
    </row>
    <row r="65" spans="1:68" ht="22.5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236"/>
      <c r="N65" s="145"/>
      <c r="O65" s="145"/>
      <c r="P65" s="145"/>
      <c r="Q65" s="145"/>
      <c r="R65" s="145"/>
      <c r="S65" s="145"/>
      <c r="T65" s="146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6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6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6"/>
      <c r="BO65" s="169"/>
      <c r="BP65" s="164"/>
    </row>
    <row r="66" spans="1:68" ht="22.5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236"/>
      <c r="N66" s="145"/>
      <c r="O66" s="145"/>
      <c r="P66" s="145"/>
      <c r="Q66" s="145"/>
      <c r="R66" s="145"/>
      <c r="S66" s="145"/>
      <c r="T66" s="146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6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6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6"/>
      <c r="BO66" s="169"/>
      <c r="BP66" s="164"/>
    </row>
    <row r="67" spans="1:68" ht="22.5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236"/>
      <c r="N67" s="145"/>
      <c r="O67" s="145"/>
      <c r="P67" s="145"/>
      <c r="Q67" s="145"/>
      <c r="R67" s="145"/>
      <c r="S67" s="145"/>
      <c r="T67" s="146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6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6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6"/>
      <c r="BO67" s="169"/>
      <c r="BP67" s="164"/>
    </row>
    <row r="68" spans="1:68" ht="22.5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236"/>
      <c r="N68" s="145"/>
      <c r="O68" s="145"/>
      <c r="P68" s="145"/>
      <c r="Q68" s="145"/>
      <c r="R68" s="145"/>
      <c r="S68" s="145"/>
      <c r="T68" s="146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6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6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6"/>
      <c r="BO68" s="169"/>
      <c r="BP68" s="164"/>
    </row>
    <row r="69" spans="1:68" ht="22.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236"/>
      <c r="N69" s="145"/>
      <c r="O69" s="145"/>
      <c r="P69" s="145"/>
      <c r="Q69" s="145"/>
      <c r="R69" s="145"/>
      <c r="S69" s="145"/>
      <c r="T69" s="146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6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6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6"/>
      <c r="BO69" s="169"/>
      <c r="BP69" s="164"/>
    </row>
    <row r="70" spans="1:68" ht="22.5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236"/>
      <c r="N70" s="145"/>
      <c r="O70" s="145"/>
      <c r="P70" s="145"/>
      <c r="Q70" s="145"/>
      <c r="R70" s="145"/>
      <c r="S70" s="145"/>
      <c r="T70" s="146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6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6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6"/>
      <c r="BO70" s="169"/>
      <c r="BP70" s="164"/>
    </row>
    <row r="71" spans="1:68" ht="22.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236"/>
      <c r="N71" s="145"/>
      <c r="O71" s="145"/>
      <c r="P71" s="145"/>
      <c r="Q71" s="145"/>
      <c r="R71" s="145"/>
      <c r="S71" s="145"/>
      <c r="T71" s="146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6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6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6"/>
      <c r="BO71" s="169"/>
      <c r="BP71" s="164"/>
    </row>
    <row r="72" spans="1:68" ht="22.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236"/>
      <c r="N72" s="145"/>
      <c r="O72" s="145"/>
      <c r="P72" s="145"/>
      <c r="Q72" s="145"/>
      <c r="R72" s="145"/>
      <c r="S72" s="145"/>
      <c r="T72" s="146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6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6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6"/>
      <c r="BO72" s="169"/>
      <c r="BP72" s="164"/>
    </row>
    <row r="73" spans="1:68" ht="22.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236"/>
      <c r="N73" s="145"/>
      <c r="O73" s="145"/>
      <c r="P73" s="145"/>
      <c r="Q73" s="145"/>
      <c r="R73" s="145"/>
      <c r="S73" s="145"/>
      <c r="T73" s="146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6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6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6"/>
      <c r="BO73" s="169"/>
      <c r="BP73" s="164"/>
    </row>
    <row r="74" spans="1:68" ht="22.5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236"/>
      <c r="N74" s="145"/>
      <c r="O74" s="145"/>
      <c r="P74" s="145"/>
      <c r="Q74" s="145"/>
      <c r="R74" s="145"/>
      <c r="S74" s="145"/>
      <c r="T74" s="146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6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  <c r="BN74" s="146"/>
      <c r="BO74" s="169"/>
      <c r="BP74" s="164"/>
    </row>
    <row r="75" spans="1:68" ht="22.5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236"/>
      <c r="N75" s="145"/>
      <c r="O75" s="145"/>
      <c r="P75" s="145"/>
      <c r="Q75" s="145"/>
      <c r="R75" s="145"/>
      <c r="S75" s="145"/>
      <c r="T75" s="146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6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6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6"/>
      <c r="BO75" s="169"/>
      <c r="BP75" s="164"/>
    </row>
    <row r="76" spans="1:68" ht="22.5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236"/>
      <c r="N76" s="145"/>
      <c r="O76" s="145"/>
      <c r="P76" s="145"/>
      <c r="Q76" s="145"/>
      <c r="R76" s="145"/>
      <c r="S76" s="145"/>
      <c r="T76" s="146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6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6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6"/>
      <c r="BO76" s="169"/>
      <c r="BP76" s="164"/>
    </row>
    <row r="77" spans="1:68" ht="22.5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236"/>
      <c r="N77" s="145"/>
      <c r="O77" s="145"/>
      <c r="P77" s="145"/>
      <c r="Q77" s="145"/>
      <c r="R77" s="145"/>
      <c r="S77" s="145"/>
      <c r="T77" s="146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6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6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6"/>
      <c r="BO77" s="169"/>
      <c r="BP77" s="164"/>
    </row>
    <row r="78" spans="1:68" ht="22.5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236"/>
      <c r="N78" s="145"/>
      <c r="O78" s="145"/>
      <c r="P78" s="145"/>
      <c r="Q78" s="145"/>
      <c r="R78" s="145"/>
      <c r="S78" s="145"/>
      <c r="T78" s="146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6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6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6"/>
      <c r="BO78" s="169"/>
      <c r="BP78" s="164"/>
    </row>
    <row r="79" spans="1:68" ht="22.5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236"/>
      <c r="N79" s="145"/>
      <c r="O79" s="145"/>
      <c r="P79" s="145"/>
      <c r="Q79" s="145"/>
      <c r="R79" s="145"/>
      <c r="S79" s="145"/>
      <c r="T79" s="146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6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6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6"/>
      <c r="BO79" s="169"/>
      <c r="BP79" s="164"/>
    </row>
    <row r="80" spans="1:68" ht="22.5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236"/>
      <c r="N80" s="145"/>
      <c r="O80" s="145"/>
      <c r="P80" s="145"/>
      <c r="Q80" s="145"/>
      <c r="R80" s="145"/>
      <c r="S80" s="145"/>
      <c r="T80" s="146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6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6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6"/>
      <c r="BO80" s="169"/>
      <c r="BP80" s="164"/>
    </row>
    <row r="81" spans="1:68" ht="22.5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237"/>
      <c r="N81" s="82"/>
      <c r="O81" s="82"/>
      <c r="P81" s="82"/>
      <c r="Q81" s="82"/>
      <c r="R81" s="82"/>
      <c r="S81" s="82"/>
      <c r="T81" s="147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147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147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147"/>
      <c r="BO81" s="170"/>
      <c r="BP81" s="165"/>
    </row>
    <row r="82" spans="1:68" ht="22.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237"/>
      <c r="N82" s="82"/>
      <c r="O82" s="82"/>
      <c r="P82" s="82"/>
      <c r="Q82" s="82"/>
      <c r="R82" s="82"/>
      <c r="S82" s="82"/>
      <c r="T82" s="147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147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147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147"/>
      <c r="BO82" s="170"/>
      <c r="BP82" s="165"/>
    </row>
    <row r="83" spans="1:68" ht="22.5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237"/>
      <c r="N83" s="82"/>
      <c r="O83" s="82"/>
      <c r="P83" s="82"/>
      <c r="Q83" s="82"/>
      <c r="R83" s="82"/>
      <c r="S83" s="82"/>
      <c r="T83" s="147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147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147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147"/>
      <c r="BO83" s="170"/>
      <c r="BP83" s="165"/>
    </row>
    <row r="84" spans="1:68" ht="22.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237"/>
      <c r="N84" s="82"/>
      <c r="O84" s="82"/>
      <c r="P84" s="82"/>
      <c r="Q84" s="82"/>
      <c r="R84" s="82"/>
      <c r="S84" s="82"/>
      <c r="T84" s="147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147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147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147"/>
      <c r="BO84" s="170"/>
      <c r="BP84" s="165"/>
    </row>
    <row r="85" spans="1:68" ht="22.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237"/>
      <c r="N85" s="82"/>
      <c r="O85" s="82"/>
      <c r="P85" s="82"/>
      <c r="Q85" s="82"/>
      <c r="R85" s="82"/>
      <c r="S85" s="82"/>
      <c r="T85" s="147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147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147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147"/>
      <c r="BO85" s="170"/>
      <c r="BP85" s="165"/>
    </row>
    <row r="86" spans="1:68" ht="22.5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237"/>
      <c r="N86" s="82"/>
      <c r="O86" s="82"/>
      <c r="P86" s="82"/>
      <c r="Q86" s="82"/>
      <c r="R86" s="82"/>
      <c r="S86" s="82"/>
      <c r="T86" s="147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147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147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147"/>
      <c r="BO86" s="170"/>
      <c r="BP86" s="165"/>
    </row>
    <row r="87" spans="1:68" ht="22.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237"/>
      <c r="N87" s="82"/>
      <c r="O87" s="82"/>
      <c r="P87" s="82"/>
      <c r="Q87" s="82"/>
      <c r="R87" s="82"/>
      <c r="S87" s="82"/>
      <c r="T87" s="147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147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147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147"/>
      <c r="BO87" s="170"/>
      <c r="BP87" s="165"/>
    </row>
    <row r="88" spans="1:68" ht="22.5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237"/>
      <c r="N88" s="82"/>
      <c r="O88" s="82"/>
      <c r="P88" s="82"/>
      <c r="Q88" s="82"/>
      <c r="R88" s="82"/>
      <c r="S88" s="82"/>
      <c r="T88" s="147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147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147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147"/>
      <c r="BO88" s="170"/>
      <c r="BP88" s="165"/>
    </row>
    <row r="89" spans="1:68" ht="22.5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237"/>
      <c r="N89" s="82"/>
      <c r="O89" s="82"/>
      <c r="P89" s="82"/>
      <c r="Q89" s="82"/>
      <c r="R89" s="82"/>
      <c r="S89" s="82"/>
      <c r="T89" s="147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147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147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147"/>
      <c r="BO89" s="170"/>
      <c r="BP89" s="165"/>
    </row>
    <row r="90" spans="1:68" ht="22.5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237"/>
      <c r="N90" s="82"/>
      <c r="O90" s="82"/>
      <c r="P90" s="82"/>
      <c r="Q90" s="82"/>
      <c r="R90" s="82"/>
      <c r="S90" s="82"/>
      <c r="T90" s="147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147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147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147"/>
      <c r="BO90" s="170"/>
      <c r="BP90" s="165"/>
    </row>
    <row r="91" spans="1:68" ht="22.5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237"/>
      <c r="N91" s="82"/>
      <c r="O91" s="82"/>
      <c r="P91" s="82"/>
      <c r="Q91" s="82"/>
      <c r="R91" s="82"/>
      <c r="S91" s="82"/>
      <c r="T91" s="147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147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147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147"/>
      <c r="BO91" s="170"/>
      <c r="BP91" s="165"/>
    </row>
    <row r="92" spans="1:68" ht="22.5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237"/>
      <c r="N92" s="82"/>
      <c r="O92" s="82"/>
      <c r="P92" s="82"/>
      <c r="Q92" s="82"/>
      <c r="R92" s="82"/>
      <c r="S92" s="82"/>
      <c r="T92" s="147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147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147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147"/>
      <c r="BO92" s="170"/>
      <c r="BP92" s="165"/>
    </row>
    <row r="93" spans="1:68" ht="22.5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237"/>
      <c r="N93" s="82"/>
      <c r="O93" s="82"/>
      <c r="P93" s="82"/>
      <c r="Q93" s="82"/>
      <c r="R93" s="82"/>
      <c r="S93" s="82"/>
      <c r="T93" s="147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147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147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147"/>
      <c r="BO93" s="170"/>
      <c r="BP93" s="165"/>
    </row>
    <row r="94" spans="1:68" ht="22.5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237"/>
      <c r="N94" s="82"/>
      <c r="O94" s="82"/>
      <c r="P94" s="82"/>
      <c r="Q94" s="82"/>
      <c r="R94" s="82"/>
      <c r="S94" s="82"/>
      <c r="T94" s="147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147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147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147"/>
      <c r="BO94" s="170"/>
      <c r="BP94" s="165"/>
    </row>
    <row r="95" spans="1:68" ht="22.5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237"/>
      <c r="N95" s="82"/>
      <c r="O95" s="82"/>
      <c r="P95" s="82"/>
      <c r="Q95" s="82"/>
      <c r="R95" s="82"/>
      <c r="S95" s="82"/>
      <c r="T95" s="147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147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147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147"/>
      <c r="BO95" s="170"/>
      <c r="BP95" s="165"/>
    </row>
    <row r="96" spans="1:68" ht="22.5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237"/>
      <c r="N96" s="82"/>
      <c r="O96" s="82"/>
      <c r="P96" s="82"/>
      <c r="Q96" s="82"/>
      <c r="R96" s="82"/>
      <c r="S96" s="82"/>
      <c r="T96" s="147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147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147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147"/>
      <c r="BO96" s="170"/>
      <c r="BP96" s="165"/>
    </row>
    <row r="97" spans="1:68" ht="22.5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237"/>
      <c r="N97" s="82"/>
      <c r="O97" s="82"/>
      <c r="P97" s="82"/>
      <c r="Q97" s="82"/>
      <c r="R97" s="82"/>
      <c r="S97" s="82"/>
      <c r="T97" s="147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147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147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147"/>
      <c r="BO97" s="170"/>
      <c r="BP97" s="165"/>
    </row>
    <row r="98" spans="1:68" ht="22.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237"/>
      <c r="N98" s="82"/>
      <c r="O98" s="82"/>
      <c r="P98" s="82"/>
      <c r="Q98" s="82"/>
      <c r="R98" s="82"/>
      <c r="S98" s="82"/>
      <c r="T98" s="147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147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147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147"/>
      <c r="BO98" s="170"/>
      <c r="BP98" s="165"/>
    </row>
    <row r="99" spans="1:68" ht="22.5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237"/>
      <c r="N99" s="82"/>
      <c r="O99" s="82"/>
      <c r="P99" s="82"/>
      <c r="Q99" s="82"/>
      <c r="R99" s="82"/>
      <c r="S99" s="82"/>
      <c r="T99" s="147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147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147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147"/>
      <c r="BO99" s="170"/>
      <c r="BP99" s="165"/>
    </row>
    <row r="100" spans="1:68" ht="22.5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237"/>
      <c r="N100" s="82"/>
      <c r="O100" s="82"/>
      <c r="P100" s="82"/>
      <c r="Q100" s="82"/>
      <c r="R100" s="82"/>
      <c r="S100" s="82"/>
      <c r="T100" s="147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147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147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147"/>
      <c r="BO100" s="170"/>
      <c r="BP100" s="165"/>
    </row>
    <row r="101" spans="1:68" ht="22.5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237"/>
      <c r="N101" s="82"/>
      <c r="O101" s="82"/>
      <c r="P101" s="82"/>
      <c r="Q101" s="82"/>
      <c r="R101" s="82"/>
      <c r="S101" s="82"/>
      <c r="T101" s="147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147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147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147"/>
      <c r="BO101" s="170"/>
      <c r="BP101" s="165"/>
    </row>
    <row r="102" spans="1:68" ht="22.5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237"/>
      <c r="N102" s="82"/>
      <c r="O102" s="82"/>
      <c r="P102" s="82"/>
      <c r="Q102" s="82"/>
      <c r="R102" s="82"/>
      <c r="S102" s="82"/>
      <c r="T102" s="147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147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147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147"/>
      <c r="BO102" s="170"/>
      <c r="BP102" s="165"/>
    </row>
    <row r="103" spans="1:68" ht="22.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237"/>
      <c r="N103" s="82"/>
      <c r="O103" s="82"/>
      <c r="P103" s="82"/>
      <c r="Q103" s="82"/>
      <c r="R103" s="82"/>
      <c r="S103" s="82"/>
      <c r="T103" s="147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147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147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147"/>
      <c r="BO103" s="170"/>
      <c r="BP103" s="165"/>
    </row>
    <row r="104" spans="1:68" ht="22.5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237"/>
      <c r="N104" s="82"/>
      <c r="O104" s="82"/>
      <c r="P104" s="82"/>
      <c r="Q104" s="82"/>
      <c r="R104" s="82"/>
      <c r="S104" s="82"/>
      <c r="T104" s="147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147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147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147"/>
      <c r="BO104" s="170"/>
      <c r="BP104" s="165"/>
    </row>
    <row r="105" spans="1:68" ht="22.5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237"/>
      <c r="N105" s="82"/>
      <c r="O105" s="82"/>
      <c r="P105" s="82"/>
      <c r="Q105" s="82"/>
      <c r="R105" s="82"/>
      <c r="S105" s="82"/>
      <c r="T105" s="147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147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147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147"/>
      <c r="BO105" s="170"/>
      <c r="BP105" s="165"/>
    </row>
    <row r="106" spans="1:68" ht="22.5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237"/>
      <c r="N106" s="82"/>
      <c r="O106" s="82"/>
      <c r="P106" s="82"/>
      <c r="Q106" s="82"/>
      <c r="R106" s="82"/>
      <c r="S106" s="82"/>
      <c r="T106" s="147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147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147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147"/>
      <c r="BO106" s="170"/>
      <c r="BP106" s="165"/>
    </row>
    <row r="107" spans="1:68" ht="22.5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237"/>
      <c r="N107" s="82"/>
      <c r="O107" s="82"/>
      <c r="P107" s="82"/>
      <c r="Q107" s="82"/>
      <c r="R107" s="82"/>
      <c r="S107" s="82"/>
      <c r="T107" s="147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147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147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147"/>
      <c r="BO107" s="170"/>
      <c r="BP107" s="165"/>
    </row>
    <row r="108" spans="1:68" ht="22.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237"/>
      <c r="N108" s="82"/>
      <c r="O108" s="82"/>
      <c r="P108" s="82"/>
      <c r="Q108" s="82"/>
      <c r="R108" s="82"/>
      <c r="S108" s="82"/>
      <c r="T108" s="147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47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147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147"/>
      <c r="BO108" s="170"/>
      <c r="BP108" s="165"/>
    </row>
    <row r="109" spans="1:68" ht="22.5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237"/>
      <c r="N109" s="82"/>
      <c r="O109" s="82"/>
      <c r="P109" s="82"/>
      <c r="Q109" s="82"/>
      <c r="R109" s="82"/>
      <c r="S109" s="82"/>
      <c r="T109" s="147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147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147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147"/>
      <c r="BO109" s="170"/>
      <c r="BP109" s="165"/>
    </row>
    <row r="110" spans="1:68" ht="22.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237"/>
      <c r="N110" s="82"/>
      <c r="O110" s="82"/>
      <c r="P110" s="82"/>
      <c r="Q110" s="82"/>
      <c r="R110" s="82"/>
      <c r="S110" s="82"/>
      <c r="T110" s="147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147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147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147"/>
      <c r="BO110" s="170"/>
      <c r="BP110" s="165"/>
    </row>
    <row r="111" spans="1:68" ht="22.5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237"/>
      <c r="N111" s="82"/>
      <c r="O111" s="82"/>
      <c r="P111" s="82"/>
      <c r="Q111" s="82"/>
      <c r="R111" s="82"/>
      <c r="S111" s="82"/>
      <c r="T111" s="147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147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147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147"/>
      <c r="BO111" s="170"/>
      <c r="BP111" s="165"/>
    </row>
    <row r="112" spans="1:68" ht="22.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237"/>
      <c r="N112" s="82"/>
      <c r="O112" s="82"/>
      <c r="P112" s="82"/>
      <c r="Q112" s="82"/>
      <c r="R112" s="82"/>
      <c r="S112" s="82"/>
      <c r="T112" s="147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147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147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147"/>
      <c r="BO112" s="170"/>
      <c r="BP112" s="165"/>
    </row>
    <row r="113" spans="1:68" ht="22.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237"/>
      <c r="N113" s="82"/>
      <c r="O113" s="82"/>
      <c r="P113" s="82"/>
      <c r="Q113" s="82"/>
      <c r="R113" s="82"/>
      <c r="S113" s="82"/>
      <c r="T113" s="147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147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147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147"/>
      <c r="BO113" s="170"/>
      <c r="BP113" s="165"/>
    </row>
    <row r="114" spans="1:68" ht="22.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237"/>
      <c r="N114" s="82"/>
      <c r="O114" s="82"/>
      <c r="P114" s="82"/>
      <c r="Q114" s="82"/>
      <c r="R114" s="82"/>
      <c r="S114" s="82"/>
      <c r="T114" s="147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147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147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147"/>
      <c r="BO114" s="170"/>
      <c r="BP114" s="165"/>
    </row>
    <row r="115" spans="1:68" ht="22.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237"/>
      <c r="N115" s="82"/>
      <c r="O115" s="82"/>
      <c r="P115" s="82"/>
      <c r="Q115" s="82"/>
      <c r="R115" s="82"/>
      <c r="S115" s="82"/>
      <c r="T115" s="147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147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147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147"/>
      <c r="BO115" s="170"/>
      <c r="BP115" s="165"/>
    </row>
    <row r="116" spans="1:68" ht="22.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237"/>
      <c r="N116" s="82"/>
      <c r="O116" s="82"/>
      <c r="P116" s="82"/>
      <c r="Q116" s="82"/>
      <c r="R116" s="82"/>
      <c r="S116" s="82"/>
      <c r="T116" s="147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147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147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147"/>
      <c r="BO116" s="170"/>
      <c r="BP116" s="165"/>
    </row>
    <row r="117" spans="1:68" ht="22.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237"/>
      <c r="N117" s="82"/>
      <c r="O117" s="82"/>
      <c r="P117" s="82"/>
      <c r="Q117" s="82"/>
      <c r="R117" s="82"/>
      <c r="S117" s="82"/>
      <c r="T117" s="147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147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147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147"/>
      <c r="BO117" s="170"/>
      <c r="BP117" s="165"/>
    </row>
    <row r="118" spans="1:68" ht="22.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237"/>
      <c r="N118" s="82"/>
      <c r="O118" s="82"/>
      <c r="P118" s="82"/>
      <c r="Q118" s="82"/>
      <c r="R118" s="82"/>
      <c r="S118" s="82"/>
      <c r="T118" s="147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147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147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147"/>
      <c r="BO118" s="170"/>
      <c r="BP118" s="165"/>
    </row>
    <row r="119" spans="1:68" ht="22.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237"/>
      <c r="N119" s="82"/>
      <c r="O119" s="82"/>
      <c r="P119" s="82"/>
      <c r="Q119" s="82"/>
      <c r="R119" s="82"/>
      <c r="S119" s="82"/>
      <c r="T119" s="147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147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147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147"/>
      <c r="BO119" s="170"/>
      <c r="BP119" s="165"/>
    </row>
    <row r="120" spans="1:68" ht="22.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237"/>
      <c r="N120" s="82"/>
      <c r="O120" s="82"/>
      <c r="P120" s="82"/>
      <c r="Q120" s="82"/>
      <c r="R120" s="82"/>
      <c r="S120" s="82"/>
      <c r="T120" s="147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147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147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147"/>
      <c r="BO120" s="170"/>
      <c r="BP120" s="165"/>
    </row>
    <row r="121" spans="1:68" ht="22.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237"/>
      <c r="N121" s="82"/>
      <c r="O121" s="82"/>
      <c r="P121" s="82"/>
      <c r="Q121" s="82"/>
      <c r="R121" s="82"/>
      <c r="S121" s="82"/>
      <c r="T121" s="147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147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147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147"/>
      <c r="BO121" s="170"/>
      <c r="BP121" s="165"/>
    </row>
    <row r="122" spans="1:68" ht="22.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237"/>
      <c r="N122" s="82"/>
      <c r="O122" s="82"/>
      <c r="P122" s="82"/>
      <c r="Q122" s="82"/>
      <c r="R122" s="82"/>
      <c r="S122" s="82"/>
      <c r="T122" s="147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147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147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147"/>
      <c r="BO122" s="170"/>
      <c r="BP122" s="165"/>
    </row>
    <row r="123" spans="1:68" ht="22.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237"/>
      <c r="N123" s="82"/>
      <c r="O123" s="82"/>
      <c r="P123" s="82"/>
      <c r="Q123" s="82"/>
      <c r="R123" s="82"/>
      <c r="S123" s="82"/>
      <c r="T123" s="147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147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147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147"/>
      <c r="BO123" s="170"/>
      <c r="BP123" s="165"/>
    </row>
    <row r="124" spans="1:68" ht="22.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237"/>
      <c r="N124" s="82"/>
      <c r="O124" s="82"/>
      <c r="P124" s="82"/>
      <c r="Q124" s="82"/>
      <c r="R124" s="82"/>
      <c r="S124" s="82"/>
      <c r="T124" s="147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147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147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147"/>
      <c r="BO124" s="170"/>
      <c r="BP124" s="165"/>
    </row>
    <row r="125" spans="1:68" ht="22.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237"/>
      <c r="N125" s="82"/>
      <c r="O125" s="82"/>
      <c r="P125" s="82"/>
      <c r="Q125" s="82"/>
      <c r="R125" s="82"/>
      <c r="S125" s="82"/>
      <c r="T125" s="147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147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147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147"/>
      <c r="BO125" s="170"/>
      <c r="BP125" s="165"/>
    </row>
    <row r="126" spans="1:68" ht="22.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237"/>
      <c r="N126" s="82"/>
      <c r="O126" s="82"/>
      <c r="P126" s="82"/>
      <c r="Q126" s="82"/>
      <c r="R126" s="82"/>
      <c r="S126" s="82"/>
      <c r="T126" s="147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147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147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147"/>
      <c r="BO126" s="170"/>
      <c r="BP126" s="165"/>
    </row>
    <row r="127" spans="1:68" ht="22.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237"/>
      <c r="N127" s="82"/>
      <c r="O127" s="82"/>
      <c r="P127" s="82"/>
      <c r="Q127" s="82"/>
      <c r="R127" s="82"/>
      <c r="S127" s="82"/>
      <c r="T127" s="147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147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147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147"/>
      <c r="BO127" s="170"/>
      <c r="BP127" s="165"/>
    </row>
    <row r="128" spans="1:68" ht="22.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237"/>
      <c r="N128" s="82"/>
      <c r="O128" s="82"/>
      <c r="P128" s="82"/>
      <c r="Q128" s="82"/>
      <c r="R128" s="82"/>
      <c r="S128" s="82"/>
      <c r="T128" s="147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147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147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147"/>
      <c r="BO128" s="170"/>
      <c r="BP128" s="165"/>
    </row>
    <row r="129" spans="1:68" ht="22.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237"/>
      <c r="N129" s="82"/>
      <c r="O129" s="82"/>
      <c r="P129" s="82"/>
      <c r="Q129" s="82"/>
      <c r="R129" s="82"/>
      <c r="S129" s="82"/>
      <c r="T129" s="147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147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147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147"/>
      <c r="BO129" s="170"/>
      <c r="BP129" s="165"/>
    </row>
    <row r="130" spans="1:68" ht="22.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237"/>
      <c r="N130" s="82"/>
      <c r="O130" s="82"/>
      <c r="P130" s="82"/>
      <c r="Q130" s="82"/>
      <c r="R130" s="82"/>
      <c r="S130" s="82"/>
      <c r="T130" s="147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147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147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147"/>
      <c r="BO130" s="170"/>
      <c r="BP130" s="165"/>
    </row>
    <row r="131" spans="1:68" ht="22.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237"/>
      <c r="N131" s="82"/>
      <c r="O131" s="82"/>
      <c r="P131" s="82"/>
      <c r="Q131" s="82"/>
      <c r="R131" s="82"/>
      <c r="S131" s="82"/>
      <c r="T131" s="147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147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147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147"/>
      <c r="BO131" s="170"/>
      <c r="BP131" s="165"/>
    </row>
    <row r="132" spans="1:68" ht="22.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237"/>
      <c r="N132" s="82"/>
      <c r="O132" s="82"/>
      <c r="P132" s="82"/>
      <c r="Q132" s="82"/>
      <c r="R132" s="82"/>
      <c r="S132" s="82"/>
      <c r="T132" s="147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147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147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147"/>
      <c r="BO132" s="170"/>
      <c r="BP132" s="165"/>
    </row>
    <row r="133" spans="1:68" ht="22.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237"/>
      <c r="N133" s="82"/>
      <c r="O133" s="82"/>
      <c r="P133" s="82"/>
      <c r="Q133" s="82"/>
      <c r="R133" s="82"/>
      <c r="S133" s="82"/>
      <c r="T133" s="147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147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147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147"/>
      <c r="BO133" s="170"/>
      <c r="BP133" s="165"/>
    </row>
    <row r="134" spans="1:68" ht="22.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237"/>
      <c r="N134" s="82"/>
      <c r="O134" s="82"/>
      <c r="P134" s="82"/>
      <c r="Q134" s="82"/>
      <c r="R134" s="82"/>
      <c r="S134" s="82"/>
      <c r="T134" s="147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147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147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147"/>
      <c r="BO134" s="170"/>
      <c r="BP134" s="165"/>
    </row>
    <row r="135" spans="1:68" ht="22.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237"/>
      <c r="N135" s="82"/>
      <c r="O135" s="82"/>
      <c r="P135" s="82"/>
      <c r="Q135" s="82"/>
      <c r="R135" s="82"/>
      <c r="S135" s="82"/>
      <c r="T135" s="147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147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147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147"/>
      <c r="BO135" s="170"/>
      <c r="BP135" s="165"/>
    </row>
    <row r="136" spans="1:68" ht="22.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237"/>
      <c r="N136" s="82"/>
      <c r="O136" s="82"/>
      <c r="P136" s="82"/>
      <c r="Q136" s="82"/>
      <c r="R136" s="82"/>
      <c r="S136" s="82"/>
      <c r="T136" s="147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147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147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147"/>
      <c r="BO136" s="170"/>
      <c r="BP136" s="165"/>
    </row>
    <row r="137" spans="1:68" ht="22.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237"/>
      <c r="N137" s="82"/>
      <c r="O137" s="82"/>
      <c r="P137" s="82"/>
      <c r="Q137" s="82"/>
      <c r="R137" s="82"/>
      <c r="S137" s="82"/>
      <c r="T137" s="147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147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147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147"/>
      <c r="BO137" s="170"/>
      <c r="BP137" s="165"/>
    </row>
    <row r="138" spans="1:68" ht="22.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237"/>
      <c r="N138" s="82"/>
      <c r="O138" s="82"/>
      <c r="P138" s="82"/>
      <c r="Q138" s="82"/>
      <c r="R138" s="82"/>
      <c r="S138" s="82"/>
      <c r="T138" s="147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147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147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147"/>
      <c r="BO138" s="170"/>
      <c r="BP138" s="165"/>
    </row>
    <row r="139" spans="1:68" ht="22.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237"/>
      <c r="N139" s="82"/>
      <c r="O139" s="82"/>
      <c r="P139" s="82"/>
      <c r="Q139" s="82"/>
      <c r="R139" s="82"/>
      <c r="S139" s="82"/>
      <c r="T139" s="147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147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147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147"/>
      <c r="BO139" s="170"/>
      <c r="BP139" s="165"/>
    </row>
    <row r="140" spans="1:68" ht="22.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237"/>
      <c r="N140" s="82"/>
      <c r="O140" s="82"/>
      <c r="P140" s="82"/>
      <c r="Q140" s="82"/>
      <c r="R140" s="82"/>
      <c r="S140" s="82"/>
      <c r="T140" s="147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147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147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147"/>
      <c r="BO140" s="170"/>
      <c r="BP140" s="165"/>
    </row>
    <row r="141" spans="1:68" ht="22.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237"/>
      <c r="N141" s="82"/>
      <c r="O141" s="82"/>
      <c r="P141" s="82"/>
      <c r="Q141" s="82"/>
      <c r="R141" s="82"/>
      <c r="S141" s="82"/>
      <c r="T141" s="147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147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147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147"/>
      <c r="BO141" s="170"/>
      <c r="BP141" s="165"/>
    </row>
    <row r="142" spans="1:68" ht="22.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237"/>
      <c r="N142" s="82"/>
      <c r="O142" s="82"/>
      <c r="P142" s="82"/>
      <c r="Q142" s="82"/>
      <c r="R142" s="82"/>
      <c r="S142" s="82"/>
      <c r="T142" s="147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147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147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147"/>
      <c r="BO142" s="170"/>
      <c r="BP142" s="165"/>
    </row>
    <row r="143" spans="1:68" ht="22.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237"/>
      <c r="N143" s="82"/>
      <c r="O143" s="82"/>
      <c r="P143" s="82"/>
      <c r="Q143" s="82"/>
      <c r="R143" s="82"/>
      <c r="S143" s="82"/>
      <c r="T143" s="147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147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147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147"/>
      <c r="BO143" s="170"/>
      <c r="BP143" s="165"/>
    </row>
    <row r="144" spans="1:68" ht="22.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237"/>
      <c r="N144" s="82"/>
      <c r="O144" s="82"/>
      <c r="P144" s="82"/>
      <c r="Q144" s="82"/>
      <c r="R144" s="82"/>
      <c r="S144" s="82"/>
      <c r="T144" s="147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147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147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147"/>
      <c r="BO144" s="170"/>
      <c r="BP144" s="165"/>
    </row>
    <row r="145" spans="1:68" ht="22.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237"/>
      <c r="N145" s="82"/>
      <c r="O145" s="82"/>
      <c r="P145" s="82"/>
      <c r="Q145" s="82"/>
      <c r="R145" s="82"/>
      <c r="S145" s="82"/>
      <c r="T145" s="147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147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147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147"/>
      <c r="BO145" s="170"/>
      <c r="BP145" s="165"/>
    </row>
    <row r="146" spans="1:68" ht="22.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237"/>
      <c r="N146" s="82"/>
      <c r="O146" s="82"/>
      <c r="P146" s="82"/>
      <c r="Q146" s="82"/>
      <c r="R146" s="82"/>
      <c r="S146" s="82"/>
      <c r="T146" s="147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147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147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147"/>
      <c r="BO146" s="170"/>
      <c r="BP146" s="165"/>
    </row>
    <row r="147" spans="1:68" ht="22.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237"/>
      <c r="N147" s="82"/>
      <c r="O147" s="82"/>
      <c r="P147" s="82"/>
      <c r="Q147" s="82"/>
      <c r="R147" s="82"/>
      <c r="S147" s="82"/>
      <c r="T147" s="147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147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147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147"/>
      <c r="BO147" s="170"/>
      <c r="BP147" s="165"/>
    </row>
    <row r="148" spans="1:68" ht="22.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237"/>
      <c r="N148" s="82"/>
      <c r="O148" s="82"/>
      <c r="P148" s="82"/>
      <c r="Q148" s="82"/>
      <c r="R148" s="82"/>
      <c r="S148" s="82"/>
      <c r="T148" s="147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147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147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147"/>
      <c r="BO148" s="170"/>
      <c r="BP148" s="165"/>
    </row>
    <row r="149" spans="1:68" ht="22.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237"/>
      <c r="N149" s="82"/>
      <c r="O149" s="82"/>
      <c r="P149" s="82"/>
      <c r="Q149" s="82"/>
      <c r="R149" s="82"/>
      <c r="S149" s="82"/>
      <c r="T149" s="147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147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147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147"/>
      <c r="BO149" s="170"/>
      <c r="BP149" s="165"/>
    </row>
    <row r="150" spans="1:68" ht="22.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237"/>
      <c r="N150" s="82"/>
      <c r="O150" s="82"/>
      <c r="P150" s="82"/>
      <c r="Q150" s="82"/>
      <c r="R150" s="82"/>
      <c r="S150" s="82"/>
      <c r="T150" s="147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147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147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147"/>
      <c r="BO150" s="170"/>
      <c r="BP150" s="165"/>
    </row>
    <row r="151" spans="1:68" ht="22.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237"/>
      <c r="N151" s="82"/>
      <c r="O151" s="82"/>
      <c r="P151" s="82"/>
      <c r="Q151" s="82"/>
      <c r="R151" s="82"/>
      <c r="S151" s="82"/>
      <c r="T151" s="147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147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147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147"/>
      <c r="BO151" s="170"/>
      <c r="BP151" s="165"/>
    </row>
    <row r="152" spans="1:68" ht="22.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237"/>
      <c r="N152" s="82"/>
      <c r="O152" s="82"/>
      <c r="P152" s="82"/>
      <c r="Q152" s="82"/>
      <c r="R152" s="82"/>
      <c r="S152" s="82"/>
      <c r="T152" s="147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147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147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147"/>
      <c r="BO152" s="170"/>
      <c r="BP152" s="165"/>
    </row>
    <row r="153" spans="1:68" ht="22.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237"/>
      <c r="N153" s="82"/>
      <c r="O153" s="82"/>
      <c r="P153" s="82"/>
      <c r="Q153" s="82"/>
      <c r="R153" s="82"/>
      <c r="S153" s="82"/>
      <c r="T153" s="147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147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147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147"/>
      <c r="BO153" s="170"/>
      <c r="BP153" s="165"/>
    </row>
    <row r="154" spans="1:68" ht="22.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237"/>
      <c r="N154" s="82"/>
      <c r="O154" s="82"/>
      <c r="P154" s="82"/>
      <c r="Q154" s="82"/>
      <c r="R154" s="82"/>
      <c r="S154" s="82"/>
      <c r="T154" s="147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147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147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147"/>
      <c r="BO154" s="170"/>
      <c r="BP154" s="165"/>
    </row>
    <row r="155" spans="1:68" ht="22.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237"/>
      <c r="N155" s="82"/>
      <c r="O155" s="82"/>
      <c r="P155" s="82"/>
      <c r="Q155" s="82"/>
      <c r="R155" s="82"/>
      <c r="S155" s="82"/>
      <c r="T155" s="147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147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147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147"/>
      <c r="BO155" s="170"/>
      <c r="BP155" s="165"/>
    </row>
    <row r="156" spans="1:68" ht="22.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237"/>
      <c r="N156" s="82"/>
      <c r="O156" s="82"/>
      <c r="P156" s="82"/>
      <c r="Q156" s="82"/>
      <c r="R156" s="82"/>
      <c r="S156" s="82"/>
      <c r="T156" s="147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147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147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147"/>
      <c r="BO156" s="170"/>
      <c r="BP156" s="165"/>
    </row>
    <row r="157" spans="1:68" ht="22.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237"/>
      <c r="N157" s="82"/>
      <c r="O157" s="82"/>
      <c r="P157" s="82"/>
      <c r="Q157" s="82"/>
      <c r="R157" s="82"/>
      <c r="S157" s="82"/>
      <c r="T157" s="147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147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147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147"/>
      <c r="BO157" s="170"/>
      <c r="BP157" s="165"/>
    </row>
    <row r="158" spans="1:68" ht="22.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237"/>
      <c r="N158" s="82"/>
      <c r="O158" s="82"/>
      <c r="P158" s="82"/>
      <c r="Q158" s="82"/>
      <c r="R158" s="82"/>
      <c r="S158" s="82"/>
      <c r="T158" s="147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147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147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147"/>
      <c r="BO158" s="170"/>
      <c r="BP158" s="165"/>
    </row>
    <row r="159" spans="1:68" ht="22.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237"/>
      <c r="N159" s="82"/>
      <c r="O159" s="82"/>
      <c r="P159" s="82"/>
      <c r="Q159" s="82"/>
      <c r="R159" s="82"/>
      <c r="S159" s="82"/>
      <c r="T159" s="147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147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147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147"/>
      <c r="BO159" s="170"/>
      <c r="BP159" s="165"/>
    </row>
    <row r="160" spans="1:68" ht="22.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237"/>
      <c r="N160" s="82"/>
      <c r="O160" s="82"/>
      <c r="P160" s="82"/>
      <c r="Q160" s="82"/>
      <c r="R160" s="82"/>
      <c r="S160" s="82"/>
      <c r="T160" s="147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147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147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147"/>
      <c r="BO160" s="170"/>
      <c r="BP160" s="165"/>
    </row>
    <row r="161" spans="1:68" ht="22.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237"/>
      <c r="N161" s="82"/>
      <c r="O161" s="82"/>
      <c r="P161" s="82"/>
      <c r="Q161" s="82"/>
      <c r="R161" s="82"/>
      <c r="S161" s="82"/>
      <c r="T161" s="147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147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147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147"/>
      <c r="BO161" s="170"/>
      <c r="BP161" s="165"/>
    </row>
    <row r="162" spans="1:68" ht="22.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237"/>
      <c r="N162" s="82"/>
      <c r="O162" s="82"/>
      <c r="P162" s="82"/>
      <c r="Q162" s="82"/>
      <c r="R162" s="82"/>
      <c r="S162" s="82"/>
      <c r="T162" s="147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147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147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  <c r="BN162" s="147"/>
      <c r="BO162" s="170"/>
      <c r="BP162" s="165"/>
    </row>
    <row r="163" spans="1:68" ht="22.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237"/>
      <c r="N163" s="82"/>
      <c r="O163" s="82"/>
      <c r="P163" s="82"/>
      <c r="Q163" s="82"/>
      <c r="R163" s="82"/>
      <c r="S163" s="82"/>
      <c r="T163" s="147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147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147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147"/>
      <c r="BO163" s="170"/>
      <c r="BP163" s="165"/>
    </row>
    <row r="164" spans="1:68" ht="22.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237"/>
      <c r="N164" s="82"/>
      <c r="O164" s="82"/>
      <c r="P164" s="82"/>
      <c r="Q164" s="82"/>
      <c r="R164" s="82"/>
      <c r="S164" s="82"/>
      <c r="T164" s="147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147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147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147"/>
      <c r="BO164" s="170"/>
      <c r="BP164" s="165"/>
    </row>
    <row r="165" spans="1:68" ht="22.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237"/>
      <c r="N165" s="82"/>
      <c r="O165" s="82"/>
      <c r="P165" s="82"/>
      <c r="Q165" s="82"/>
      <c r="R165" s="82"/>
      <c r="S165" s="82"/>
      <c r="T165" s="147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147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147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147"/>
      <c r="BO165" s="170"/>
      <c r="BP165" s="165"/>
    </row>
    <row r="166" spans="1:68" ht="22.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237"/>
      <c r="N166" s="82"/>
      <c r="O166" s="82"/>
      <c r="P166" s="82"/>
      <c r="Q166" s="82"/>
      <c r="R166" s="82"/>
      <c r="S166" s="82"/>
      <c r="T166" s="147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147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147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147"/>
      <c r="BO166" s="170"/>
      <c r="BP166" s="165"/>
    </row>
    <row r="167" spans="1:68" ht="22.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237"/>
      <c r="N167" s="82"/>
      <c r="O167" s="82"/>
      <c r="P167" s="82"/>
      <c r="Q167" s="82"/>
      <c r="R167" s="82"/>
      <c r="S167" s="82"/>
      <c r="T167" s="147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147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147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147"/>
      <c r="BO167" s="170"/>
      <c r="BP167" s="165"/>
    </row>
    <row r="168" spans="1:68" ht="22.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237"/>
      <c r="N168" s="82"/>
      <c r="O168" s="82"/>
      <c r="P168" s="82"/>
      <c r="Q168" s="82"/>
      <c r="R168" s="82"/>
      <c r="S168" s="82"/>
      <c r="T168" s="147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147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147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147"/>
      <c r="BO168" s="170"/>
      <c r="BP168" s="165"/>
    </row>
    <row r="169" spans="1:68" ht="22.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237"/>
      <c r="N169" s="82"/>
      <c r="O169" s="82"/>
      <c r="P169" s="82"/>
      <c r="Q169" s="82"/>
      <c r="R169" s="82"/>
      <c r="S169" s="82"/>
      <c r="T169" s="147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147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147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147"/>
      <c r="BO169" s="170"/>
      <c r="BP169" s="165"/>
    </row>
    <row r="170" spans="1:68" ht="22.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237"/>
      <c r="N170" s="82"/>
      <c r="O170" s="82"/>
      <c r="P170" s="82"/>
      <c r="Q170" s="82"/>
      <c r="R170" s="82"/>
      <c r="S170" s="82"/>
      <c r="T170" s="147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147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147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147"/>
      <c r="BO170" s="170"/>
      <c r="BP170" s="165"/>
    </row>
    <row r="171" spans="1:68" ht="22.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237"/>
      <c r="N171" s="82"/>
      <c r="O171" s="82"/>
      <c r="P171" s="82"/>
      <c r="Q171" s="82"/>
      <c r="R171" s="82"/>
      <c r="S171" s="82"/>
      <c r="T171" s="147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147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147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147"/>
      <c r="BO171" s="170"/>
      <c r="BP171" s="165"/>
    </row>
    <row r="172" spans="1:68" ht="22.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237"/>
      <c r="N172" s="82"/>
      <c r="O172" s="82"/>
      <c r="P172" s="82"/>
      <c r="Q172" s="82"/>
      <c r="R172" s="82"/>
      <c r="S172" s="82"/>
      <c r="T172" s="147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147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147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147"/>
      <c r="BO172" s="170"/>
      <c r="BP172" s="165"/>
    </row>
    <row r="173" spans="1:68" ht="22.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237"/>
      <c r="N173" s="82"/>
      <c r="O173" s="82"/>
      <c r="P173" s="82"/>
      <c r="Q173" s="82"/>
      <c r="R173" s="82"/>
      <c r="S173" s="82"/>
      <c r="T173" s="147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147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147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147"/>
      <c r="BO173" s="170"/>
      <c r="BP173" s="165"/>
    </row>
    <row r="174" spans="1:68" ht="22.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237"/>
      <c r="N174" s="82"/>
      <c r="O174" s="82"/>
      <c r="P174" s="82"/>
      <c r="Q174" s="82"/>
      <c r="R174" s="82"/>
      <c r="S174" s="82"/>
      <c r="T174" s="147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147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147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147"/>
      <c r="BO174" s="170"/>
      <c r="BP174" s="165"/>
    </row>
    <row r="175" spans="1:68" ht="22.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237"/>
      <c r="N175" s="82"/>
      <c r="O175" s="82"/>
      <c r="P175" s="82"/>
      <c r="Q175" s="82"/>
      <c r="R175" s="82"/>
      <c r="S175" s="82"/>
      <c r="T175" s="147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147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147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147"/>
      <c r="BO175" s="170"/>
      <c r="BP175" s="165"/>
    </row>
    <row r="176" spans="1:68" ht="22.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237"/>
      <c r="N176" s="82"/>
      <c r="O176" s="82"/>
      <c r="P176" s="82"/>
      <c r="Q176" s="82"/>
      <c r="R176" s="82"/>
      <c r="S176" s="82"/>
      <c r="T176" s="147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147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147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147"/>
      <c r="BO176" s="170"/>
      <c r="BP176" s="165"/>
    </row>
    <row r="177" spans="1:68" ht="22.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237"/>
      <c r="N177" s="82"/>
      <c r="O177" s="82"/>
      <c r="P177" s="82"/>
      <c r="Q177" s="82"/>
      <c r="R177" s="82"/>
      <c r="S177" s="82"/>
      <c r="T177" s="147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147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147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147"/>
      <c r="BO177" s="170"/>
      <c r="BP177" s="165"/>
    </row>
    <row r="178" spans="1:68" ht="22.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237"/>
      <c r="N178" s="82"/>
      <c r="O178" s="82"/>
      <c r="P178" s="82"/>
      <c r="Q178" s="82"/>
      <c r="R178" s="82"/>
      <c r="S178" s="82"/>
      <c r="T178" s="147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147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147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147"/>
      <c r="BO178" s="170"/>
      <c r="BP178" s="165"/>
    </row>
    <row r="179" spans="1:68" ht="22.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237"/>
      <c r="N179" s="82"/>
      <c r="O179" s="82"/>
      <c r="P179" s="82"/>
      <c r="Q179" s="82"/>
      <c r="R179" s="82"/>
      <c r="S179" s="82"/>
      <c r="T179" s="147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147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147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  <c r="BN179" s="147"/>
      <c r="BO179" s="170"/>
      <c r="BP179" s="165"/>
    </row>
    <row r="180" spans="1:68" ht="22.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237"/>
      <c r="N180" s="82"/>
      <c r="O180" s="82"/>
      <c r="P180" s="82"/>
      <c r="Q180" s="82"/>
      <c r="R180" s="82"/>
      <c r="S180" s="82"/>
      <c r="T180" s="147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147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147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  <c r="BN180" s="147"/>
      <c r="BO180" s="170"/>
      <c r="BP180" s="165"/>
    </row>
    <row r="181" spans="1:68" ht="22.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237"/>
      <c r="N181" s="82"/>
      <c r="O181" s="82"/>
      <c r="P181" s="82"/>
      <c r="Q181" s="82"/>
      <c r="R181" s="82"/>
      <c r="S181" s="82"/>
      <c r="T181" s="147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147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147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147"/>
      <c r="BO181" s="170"/>
      <c r="BP181" s="165"/>
    </row>
    <row r="182" spans="1:68" ht="22.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237"/>
      <c r="N182" s="82"/>
      <c r="O182" s="82"/>
      <c r="P182" s="82"/>
      <c r="Q182" s="82"/>
      <c r="R182" s="82"/>
      <c r="S182" s="82"/>
      <c r="T182" s="147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147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147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  <c r="BN182" s="147"/>
      <c r="BO182" s="170"/>
      <c r="BP182" s="165"/>
    </row>
    <row r="183" spans="1:68" ht="22.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237"/>
      <c r="N183" s="82"/>
      <c r="O183" s="82"/>
      <c r="P183" s="82"/>
      <c r="Q183" s="82"/>
      <c r="R183" s="82"/>
      <c r="S183" s="82"/>
      <c r="T183" s="147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147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147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  <c r="BN183" s="147"/>
      <c r="BO183" s="170"/>
      <c r="BP183" s="165"/>
    </row>
    <row r="184" spans="1:68" ht="22.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237"/>
      <c r="N184" s="82"/>
      <c r="O184" s="82"/>
      <c r="P184" s="82"/>
      <c r="Q184" s="82"/>
      <c r="R184" s="82"/>
      <c r="S184" s="82"/>
      <c r="T184" s="147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147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147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  <c r="BN184" s="147"/>
      <c r="BO184" s="170"/>
      <c r="BP184" s="165"/>
    </row>
    <row r="185" spans="1:68" ht="22.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237"/>
      <c r="N185" s="82"/>
      <c r="O185" s="82"/>
      <c r="P185" s="82"/>
      <c r="Q185" s="82"/>
      <c r="R185" s="82"/>
      <c r="S185" s="82"/>
      <c r="T185" s="147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147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147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  <c r="BN185" s="147"/>
      <c r="BO185" s="170"/>
      <c r="BP185" s="165"/>
    </row>
    <row r="186" spans="1:68" ht="22.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237"/>
      <c r="N186" s="82"/>
      <c r="O186" s="82"/>
      <c r="P186" s="82"/>
      <c r="Q186" s="82"/>
      <c r="R186" s="82"/>
      <c r="S186" s="82"/>
      <c r="T186" s="147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147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147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147"/>
      <c r="BO186" s="170"/>
      <c r="BP186" s="165"/>
    </row>
    <row r="187" spans="1:68" ht="22.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237"/>
      <c r="N187" s="82"/>
      <c r="O187" s="82"/>
      <c r="P187" s="82"/>
      <c r="Q187" s="82"/>
      <c r="R187" s="82"/>
      <c r="S187" s="82"/>
      <c r="T187" s="147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147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147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  <c r="BN187" s="147"/>
      <c r="BO187" s="170"/>
      <c r="BP187" s="165"/>
    </row>
    <row r="188" spans="1:68" ht="22.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237"/>
      <c r="N188" s="82"/>
      <c r="O188" s="82"/>
      <c r="P188" s="82"/>
      <c r="Q188" s="82"/>
      <c r="R188" s="82"/>
      <c r="S188" s="82"/>
      <c r="T188" s="147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147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147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  <c r="BN188" s="147"/>
      <c r="BO188" s="170"/>
      <c r="BP188" s="165"/>
    </row>
    <row r="189" spans="1:68" ht="22.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237"/>
      <c r="N189" s="82"/>
      <c r="O189" s="82"/>
      <c r="P189" s="82"/>
      <c r="Q189" s="82"/>
      <c r="R189" s="82"/>
      <c r="S189" s="82"/>
      <c r="T189" s="147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147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147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  <c r="BN189" s="147"/>
      <c r="BO189" s="170"/>
      <c r="BP189" s="165"/>
    </row>
    <row r="190" spans="1:68" ht="22.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237"/>
      <c r="N190" s="82"/>
      <c r="O190" s="82"/>
      <c r="P190" s="82"/>
      <c r="Q190" s="82"/>
      <c r="R190" s="82"/>
      <c r="S190" s="82"/>
      <c r="T190" s="147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147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147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  <c r="BN190" s="147"/>
      <c r="BO190" s="170"/>
      <c r="BP190" s="165"/>
    </row>
    <row r="191" spans="1:68" ht="22.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237"/>
      <c r="N191" s="82"/>
      <c r="O191" s="82"/>
      <c r="P191" s="82"/>
      <c r="Q191" s="82"/>
      <c r="R191" s="82"/>
      <c r="S191" s="82"/>
      <c r="T191" s="147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147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147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  <c r="BN191" s="147"/>
      <c r="BO191" s="170"/>
      <c r="BP191" s="165"/>
    </row>
    <row r="192" spans="1:68" ht="22.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237"/>
      <c r="N192" s="82"/>
      <c r="O192" s="82"/>
      <c r="P192" s="82"/>
      <c r="Q192" s="82"/>
      <c r="R192" s="82"/>
      <c r="S192" s="82"/>
      <c r="T192" s="147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147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147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  <c r="BN192" s="147"/>
      <c r="BO192" s="170"/>
      <c r="BP192" s="165"/>
    </row>
    <row r="193" spans="1:68" ht="22.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237"/>
      <c r="N193" s="82"/>
      <c r="O193" s="82"/>
      <c r="P193" s="82"/>
      <c r="Q193" s="82"/>
      <c r="R193" s="82"/>
      <c r="S193" s="82"/>
      <c r="T193" s="147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147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147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  <c r="BN193" s="147"/>
      <c r="BO193" s="170"/>
      <c r="BP193" s="165"/>
    </row>
    <row r="194" spans="1:68" ht="22.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237"/>
      <c r="N194" s="82"/>
      <c r="O194" s="82"/>
      <c r="P194" s="82"/>
      <c r="Q194" s="82"/>
      <c r="R194" s="82"/>
      <c r="S194" s="82"/>
      <c r="T194" s="147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147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147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  <c r="BN194" s="147"/>
      <c r="BO194" s="170"/>
      <c r="BP194" s="165"/>
    </row>
    <row r="195" spans="1:68" ht="22.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237"/>
      <c r="N195" s="82"/>
      <c r="O195" s="82"/>
      <c r="P195" s="82"/>
      <c r="Q195" s="82"/>
      <c r="R195" s="82"/>
      <c r="S195" s="82"/>
      <c r="T195" s="147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147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147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147"/>
      <c r="BO195" s="170"/>
      <c r="BP195" s="165"/>
    </row>
    <row r="196" spans="1:68" ht="22.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237"/>
      <c r="N196" s="82"/>
      <c r="O196" s="82"/>
      <c r="P196" s="82"/>
      <c r="Q196" s="82"/>
      <c r="R196" s="82"/>
      <c r="S196" s="82"/>
      <c r="T196" s="147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147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147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  <c r="BN196" s="147"/>
      <c r="BO196" s="170"/>
      <c r="BP196" s="165"/>
    </row>
    <row r="197" spans="1:68" ht="22.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237"/>
      <c r="N197" s="82"/>
      <c r="O197" s="82"/>
      <c r="P197" s="82"/>
      <c r="Q197" s="82"/>
      <c r="R197" s="82"/>
      <c r="S197" s="82"/>
      <c r="T197" s="147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147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147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  <c r="BN197" s="147"/>
      <c r="BO197" s="170"/>
      <c r="BP197" s="165"/>
    </row>
    <row r="198" spans="1:68" ht="22.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237"/>
      <c r="N198" s="82"/>
      <c r="O198" s="82"/>
      <c r="P198" s="82"/>
      <c r="Q198" s="82"/>
      <c r="R198" s="82"/>
      <c r="S198" s="82"/>
      <c r="T198" s="147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147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147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147"/>
      <c r="BO198" s="170"/>
      <c r="BP198" s="165"/>
    </row>
    <row r="199" spans="1:68" ht="22.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237"/>
      <c r="N199" s="82"/>
      <c r="O199" s="82"/>
      <c r="P199" s="82"/>
      <c r="Q199" s="82"/>
      <c r="R199" s="82"/>
      <c r="S199" s="82"/>
      <c r="T199" s="147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147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147"/>
      <c r="BC199" s="82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147"/>
      <c r="BO199" s="170"/>
      <c r="BP199" s="165"/>
    </row>
    <row r="200" spans="1:68" ht="22.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237"/>
      <c r="N200" s="82"/>
      <c r="O200" s="82"/>
      <c r="P200" s="82"/>
      <c r="Q200" s="82"/>
      <c r="R200" s="82"/>
      <c r="S200" s="82"/>
      <c r="T200" s="147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147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147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147"/>
      <c r="BO200" s="170"/>
      <c r="BP200" s="165"/>
    </row>
    <row r="201" spans="1:68" ht="22.5" customHeight="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237"/>
      <c r="N201" s="82"/>
      <c r="O201" s="82"/>
      <c r="P201" s="82"/>
      <c r="Q201" s="82"/>
      <c r="R201" s="82"/>
      <c r="S201" s="82"/>
      <c r="T201" s="147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147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147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  <c r="BN201" s="147"/>
      <c r="BO201" s="170"/>
      <c r="BP201" s="165"/>
    </row>
    <row r="202" spans="1:68" ht="22.5" customHeight="1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237"/>
      <c r="N202" s="82"/>
      <c r="O202" s="82"/>
      <c r="P202" s="82"/>
      <c r="Q202" s="82"/>
      <c r="R202" s="82"/>
      <c r="S202" s="82"/>
      <c r="T202" s="147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147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147"/>
      <c r="BC202" s="82"/>
      <c r="BD202" s="82"/>
      <c r="BE202" s="82"/>
      <c r="BF202" s="82"/>
      <c r="BG202" s="82"/>
      <c r="BH202" s="82"/>
      <c r="BI202" s="82"/>
      <c r="BJ202" s="82"/>
      <c r="BK202" s="82"/>
      <c r="BL202" s="82"/>
      <c r="BM202" s="82"/>
      <c r="BN202" s="147"/>
      <c r="BO202" s="170"/>
      <c r="BP202" s="165"/>
    </row>
    <row r="203" spans="1:68" ht="22.5" customHeight="1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237"/>
      <c r="N203" s="82"/>
      <c r="O203" s="82"/>
      <c r="P203" s="82"/>
      <c r="Q203" s="82"/>
      <c r="R203" s="82"/>
      <c r="S203" s="82"/>
      <c r="T203" s="147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147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147"/>
      <c r="BC203" s="82"/>
      <c r="BD203" s="82"/>
      <c r="BE203" s="82"/>
      <c r="BF203" s="82"/>
      <c r="BG203" s="82"/>
      <c r="BH203" s="82"/>
      <c r="BI203" s="82"/>
      <c r="BJ203" s="82"/>
      <c r="BK203" s="82"/>
      <c r="BL203" s="82"/>
      <c r="BM203" s="82"/>
      <c r="BN203" s="147"/>
      <c r="BO203" s="170"/>
      <c r="BP203" s="165"/>
    </row>
    <row r="204" spans="1:68" ht="22.5" customHeight="1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237"/>
      <c r="N204" s="82"/>
      <c r="O204" s="82"/>
      <c r="P204" s="82"/>
      <c r="Q204" s="82"/>
      <c r="R204" s="82"/>
      <c r="S204" s="82"/>
      <c r="T204" s="147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147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147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  <c r="BN204" s="147"/>
      <c r="BO204" s="170"/>
      <c r="BP204" s="165"/>
    </row>
    <row r="205" spans="1:68" ht="22.5" customHeight="1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237"/>
      <c r="N205" s="82"/>
      <c r="O205" s="82"/>
      <c r="P205" s="82"/>
      <c r="Q205" s="82"/>
      <c r="R205" s="82"/>
      <c r="S205" s="82"/>
      <c r="T205" s="147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147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147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  <c r="BN205" s="147"/>
      <c r="BO205" s="170"/>
      <c r="BP205" s="165"/>
    </row>
    <row r="206" spans="1:68" ht="22.5" customHeight="1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237"/>
      <c r="N206" s="82"/>
      <c r="O206" s="82"/>
      <c r="P206" s="82"/>
      <c r="Q206" s="82"/>
      <c r="R206" s="82"/>
      <c r="S206" s="82"/>
      <c r="T206" s="147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147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147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147"/>
      <c r="BO206" s="170"/>
      <c r="BP206" s="165"/>
    </row>
    <row r="207" spans="1:68" ht="22.5" customHeight="1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237"/>
      <c r="N207" s="82"/>
      <c r="O207" s="82"/>
      <c r="P207" s="82"/>
      <c r="Q207" s="82"/>
      <c r="R207" s="82"/>
      <c r="S207" s="82"/>
      <c r="T207" s="147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147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147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147"/>
      <c r="BO207" s="170"/>
      <c r="BP207" s="165"/>
    </row>
    <row r="208" spans="1:68" ht="22.5" customHeight="1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237"/>
      <c r="N208" s="82"/>
      <c r="O208" s="82"/>
      <c r="P208" s="82"/>
      <c r="Q208" s="82"/>
      <c r="R208" s="82"/>
      <c r="S208" s="82"/>
      <c r="T208" s="147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147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147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147"/>
      <c r="BO208" s="170"/>
      <c r="BP208" s="165"/>
    </row>
    <row r="209" spans="1:68" ht="22.5" customHeight="1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237"/>
      <c r="N209" s="82"/>
      <c r="O209" s="82"/>
      <c r="P209" s="82"/>
      <c r="Q209" s="82"/>
      <c r="R209" s="82"/>
      <c r="S209" s="82"/>
      <c r="T209" s="147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147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147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147"/>
      <c r="BO209" s="170"/>
      <c r="BP209" s="165"/>
    </row>
    <row r="210" spans="1:68" ht="22.5" customHeight="1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237"/>
      <c r="N210" s="82"/>
      <c r="O210" s="82"/>
      <c r="P210" s="82"/>
      <c r="Q210" s="82"/>
      <c r="R210" s="82"/>
      <c r="S210" s="82"/>
      <c r="T210" s="147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147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147"/>
      <c r="BC210" s="82"/>
      <c r="BD210" s="82"/>
      <c r="BE210" s="82"/>
      <c r="BF210" s="82"/>
      <c r="BG210" s="82"/>
      <c r="BH210" s="82"/>
      <c r="BI210" s="82"/>
      <c r="BJ210" s="82"/>
      <c r="BK210" s="82"/>
      <c r="BL210" s="82"/>
      <c r="BM210" s="82"/>
      <c r="BN210" s="147"/>
      <c r="BO210" s="170"/>
      <c r="BP210" s="165"/>
    </row>
    <row r="211" spans="1:68" ht="22.5" customHeight="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237"/>
      <c r="N211" s="82"/>
      <c r="O211" s="82"/>
      <c r="P211" s="82"/>
      <c r="Q211" s="82"/>
      <c r="R211" s="82"/>
      <c r="S211" s="82"/>
      <c r="T211" s="147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147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147"/>
      <c r="BC211" s="82"/>
      <c r="BD211" s="82"/>
      <c r="BE211" s="82"/>
      <c r="BF211" s="82"/>
      <c r="BG211" s="82"/>
      <c r="BH211" s="82"/>
      <c r="BI211" s="82"/>
      <c r="BJ211" s="82"/>
      <c r="BK211" s="82"/>
      <c r="BL211" s="82"/>
      <c r="BM211" s="82"/>
      <c r="BN211" s="147"/>
      <c r="BO211" s="170"/>
      <c r="BP211" s="165"/>
    </row>
    <row r="212" spans="1:68" ht="22.5" customHeight="1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237"/>
      <c r="N212" s="82"/>
      <c r="O212" s="82"/>
      <c r="P212" s="82"/>
      <c r="Q212" s="82"/>
      <c r="R212" s="82"/>
      <c r="S212" s="82"/>
      <c r="T212" s="147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147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147"/>
      <c r="BC212" s="82"/>
      <c r="BD212" s="82"/>
      <c r="BE212" s="82"/>
      <c r="BF212" s="82"/>
      <c r="BG212" s="82"/>
      <c r="BH212" s="82"/>
      <c r="BI212" s="82"/>
      <c r="BJ212" s="82"/>
      <c r="BK212" s="82"/>
      <c r="BL212" s="82"/>
      <c r="BM212" s="82"/>
      <c r="BN212" s="147"/>
      <c r="BO212" s="170"/>
      <c r="BP212" s="165"/>
    </row>
    <row r="213" spans="1:68" ht="22.5" customHeight="1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237"/>
      <c r="N213" s="82"/>
      <c r="O213" s="82"/>
      <c r="P213" s="82"/>
      <c r="Q213" s="82"/>
      <c r="R213" s="82"/>
      <c r="S213" s="82"/>
      <c r="T213" s="147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147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147"/>
      <c r="BC213" s="82"/>
      <c r="BD213" s="82"/>
      <c r="BE213" s="82"/>
      <c r="BF213" s="82"/>
      <c r="BG213" s="82"/>
      <c r="BH213" s="82"/>
      <c r="BI213" s="82"/>
      <c r="BJ213" s="82"/>
      <c r="BK213" s="82"/>
      <c r="BL213" s="82"/>
      <c r="BM213" s="82"/>
      <c r="BN213" s="147"/>
      <c r="BO213" s="170"/>
      <c r="BP213" s="165"/>
    </row>
    <row r="214" spans="1:68" ht="22.5" customHeight="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237"/>
      <c r="N214" s="82"/>
      <c r="O214" s="82"/>
      <c r="P214" s="82"/>
      <c r="Q214" s="82"/>
      <c r="R214" s="82"/>
      <c r="S214" s="82"/>
      <c r="T214" s="147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147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147"/>
      <c r="BC214" s="82"/>
      <c r="BD214" s="82"/>
      <c r="BE214" s="82"/>
      <c r="BF214" s="82"/>
      <c r="BG214" s="82"/>
      <c r="BH214" s="82"/>
      <c r="BI214" s="82"/>
      <c r="BJ214" s="82"/>
      <c r="BK214" s="82"/>
      <c r="BL214" s="82"/>
      <c r="BM214" s="82"/>
      <c r="BN214" s="147"/>
      <c r="BO214" s="170"/>
      <c r="BP214" s="165"/>
    </row>
    <row r="215" spans="1:68" ht="22.5" customHeight="1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237"/>
      <c r="N215" s="82"/>
      <c r="O215" s="82"/>
      <c r="P215" s="82"/>
      <c r="Q215" s="82"/>
      <c r="R215" s="82"/>
      <c r="S215" s="82"/>
      <c r="T215" s="147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147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147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  <c r="BN215" s="147"/>
      <c r="BO215" s="170"/>
      <c r="BP215" s="165"/>
    </row>
    <row r="216" spans="1:68" ht="22.5" customHeight="1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237"/>
      <c r="N216" s="82"/>
      <c r="O216" s="82"/>
      <c r="P216" s="82"/>
      <c r="Q216" s="82"/>
      <c r="R216" s="82"/>
      <c r="S216" s="82"/>
      <c r="T216" s="147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147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147"/>
      <c r="BC216" s="82"/>
      <c r="BD216" s="82"/>
      <c r="BE216" s="82"/>
      <c r="BF216" s="82"/>
      <c r="BG216" s="82"/>
      <c r="BH216" s="82"/>
      <c r="BI216" s="82"/>
      <c r="BJ216" s="82"/>
      <c r="BK216" s="82"/>
      <c r="BL216" s="82"/>
      <c r="BM216" s="82"/>
      <c r="BN216" s="147"/>
      <c r="BO216" s="170"/>
      <c r="BP216" s="165"/>
    </row>
    <row r="217" spans="1:68" ht="22.5" customHeight="1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237"/>
      <c r="N217" s="82"/>
      <c r="O217" s="82"/>
      <c r="P217" s="82"/>
      <c r="Q217" s="82"/>
      <c r="R217" s="82"/>
      <c r="S217" s="82"/>
      <c r="T217" s="147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147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147"/>
      <c r="BC217" s="82"/>
      <c r="BD217" s="82"/>
      <c r="BE217" s="82"/>
      <c r="BF217" s="82"/>
      <c r="BG217" s="82"/>
      <c r="BH217" s="82"/>
      <c r="BI217" s="82"/>
      <c r="BJ217" s="82"/>
      <c r="BK217" s="82"/>
      <c r="BL217" s="82"/>
      <c r="BM217" s="82"/>
      <c r="BN217" s="147"/>
      <c r="BO217" s="170"/>
      <c r="BP217" s="165"/>
    </row>
    <row r="218" spans="1:68" ht="22.5" customHeight="1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237"/>
      <c r="N218" s="82"/>
      <c r="O218" s="82"/>
      <c r="P218" s="82"/>
      <c r="Q218" s="82"/>
      <c r="R218" s="82"/>
      <c r="S218" s="82"/>
      <c r="T218" s="147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147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147"/>
      <c r="BC218" s="82"/>
      <c r="BD218" s="82"/>
      <c r="BE218" s="82"/>
      <c r="BF218" s="82"/>
      <c r="BG218" s="82"/>
      <c r="BH218" s="82"/>
      <c r="BI218" s="82"/>
      <c r="BJ218" s="82"/>
      <c r="BK218" s="82"/>
      <c r="BL218" s="82"/>
      <c r="BM218" s="82"/>
      <c r="BN218" s="147"/>
      <c r="BO218" s="170"/>
      <c r="BP218" s="165"/>
    </row>
    <row r="219" spans="1:68" ht="22.5" customHeight="1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237"/>
      <c r="N219" s="82"/>
      <c r="O219" s="82"/>
      <c r="P219" s="82"/>
      <c r="Q219" s="82"/>
      <c r="R219" s="82"/>
      <c r="S219" s="82"/>
      <c r="T219" s="147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147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147"/>
      <c r="BC219" s="82"/>
      <c r="BD219" s="82"/>
      <c r="BE219" s="82"/>
      <c r="BF219" s="82"/>
      <c r="BG219" s="82"/>
      <c r="BH219" s="82"/>
      <c r="BI219" s="82"/>
      <c r="BJ219" s="82"/>
      <c r="BK219" s="82"/>
      <c r="BL219" s="82"/>
      <c r="BM219" s="82"/>
      <c r="BN219" s="147"/>
      <c r="BO219" s="170"/>
      <c r="BP219" s="165"/>
    </row>
    <row r="220" spans="1:68" ht="22.5" customHeight="1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237"/>
      <c r="N220" s="82"/>
      <c r="O220" s="82"/>
      <c r="P220" s="82"/>
      <c r="Q220" s="82"/>
      <c r="R220" s="82"/>
      <c r="S220" s="82"/>
      <c r="T220" s="147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147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147"/>
      <c r="BC220" s="82"/>
      <c r="BD220" s="82"/>
      <c r="BE220" s="82"/>
      <c r="BF220" s="82"/>
      <c r="BG220" s="82"/>
      <c r="BH220" s="82"/>
      <c r="BI220" s="82"/>
      <c r="BJ220" s="82"/>
      <c r="BK220" s="82"/>
      <c r="BL220" s="82"/>
      <c r="BM220" s="82"/>
      <c r="BN220" s="147"/>
      <c r="BO220" s="170"/>
      <c r="BP220" s="165"/>
    </row>
    <row r="221" spans="1:68" ht="22.5" customHeight="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237"/>
      <c r="N221" s="82"/>
      <c r="O221" s="82"/>
      <c r="P221" s="82"/>
      <c r="Q221" s="82"/>
      <c r="R221" s="82"/>
      <c r="S221" s="82"/>
      <c r="T221" s="147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147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147"/>
      <c r="BC221" s="82"/>
      <c r="BD221" s="82"/>
      <c r="BE221" s="82"/>
      <c r="BF221" s="82"/>
      <c r="BG221" s="82"/>
      <c r="BH221" s="82"/>
      <c r="BI221" s="82"/>
      <c r="BJ221" s="82"/>
      <c r="BK221" s="82"/>
      <c r="BL221" s="82"/>
      <c r="BM221" s="82"/>
      <c r="BN221" s="147"/>
      <c r="BO221" s="170"/>
      <c r="BP221" s="165"/>
    </row>
    <row r="222" spans="1:68" ht="22.5" customHeight="1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237"/>
      <c r="N222" s="82"/>
      <c r="O222" s="82"/>
      <c r="P222" s="82"/>
      <c r="Q222" s="82"/>
      <c r="R222" s="82"/>
      <c r="S222" s="82"/>
      <c r="T222" s="147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147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147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  <c r="BM222" s="82"/>
      <c r="BN222" s="147"/>
      <c r="BO222" s="170"/>
      <c r="BP222" s="165"/>
    </row>
    <row r="223" spans="1:68" ht="22.5" customHeight="1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237"/>
      <c r="N223" s="82"/>
      <c r="O223" s="82"/>
      <c r="P223" s="82"/>
      <c r="Q223" s="82"/>
      <c r="R223" s="82"/>
      <c r="S223" s="82"/>
      <c r="T223" s="147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147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147"/>
      <c r="BC223" s="82"/>
      <c r="BD223" s="82"/>
      <c r="BE223" s="82"/>
      <c r="BF223" s="82"/>
      <c r="BG223" s="82"/>
      <c r="BH223" s="82"/>
      <c r="BI223" s="82"/>
      <c r="BJ223" s="82"/>
      <c r="BK223" s="82"/>
      <c r="BL223" s="82"/>
      <c r="BM223" s="82"/>
      <c r="BN223" s="147"/>
      <c r="BO223" s="170"/>
      <c r="BP223" s="165"/>
    </row>
    <row r="224" spans="1:68" ht="22.5" customHeight="1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237"/>
      <c r="N224" s="82"/>
      <c r="O224" s="82"/>
      <c r="P224" s="82"/>
      <c r="Q224" s="82"/>
      <c r="R224" s="82"/>
      <c r="S224" s="82"/>
      <c r="T224" s="147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147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147"/>
      <c r="BC224" s="82"/>
      <c r="BD224" s="82"/>
      <c r="BE224" s="82"/>
      <c r="BF224" s="82"/>
      <c r="BG224" s="82"/>
      <c r="BH224" s="82"/>
      <c r="BI224" s="82"/>
      <c r="BJ224" s="82"/>
      <c r="BK224" s="82"/>
      <c r="BL224" s="82"/>
      <c r="BM224" s="82"/>
      <c r="BN224" s="147"/>
      <c r="BO224" s="170"/>
      <c r="BP224" s="165"/>
    </row>
    <row r="225" spans="1:68" ht="22.5" customHeight="1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237"/>
      <c r="N225" s="82"/>
      <c r="O225" s="82"/>
      <c r="P225" s="82"/>
      <c r="Q225" s="82"/>
      <c r="R225" s="82"/>
      <c r="S225" s="82"/>
      <c r="T225" s="147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147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147"/>
      <c r="BC225" s="82"/>
      <c r="BD225" s="82"/>
      <c r="BE225" s="82"/>
      <c r="BF225" s="82"/>
      <c r="BG225" s="82"/>
      <c r="BH225" s="82"/>
      <c r="BI225" s="82"/>
      <c r="BJ225" s="82"/>
      <c r="BK225" s="82"/>
      <c r="BL225" s="82"/>
      <c r="BM225" s="82"/>
      <c r="BN225" s="147"/>
      <c r="BO225" s="170"/>
      <c r="BP225" s="165"/>
    </row>
    <row r="226" spans="1:68" ht="22.5" customHeight="1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237"/>
      <c r="N226" s="82"/>
      <c r="O226" s="82"/>
      <c r="P226" s="82"/>
      <c r="Q226" s="82"/>
      <c r="R226" s="82"/>
      <c r="S226" s="82"/>
      <c r="T226" s="147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147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147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  <c r="BN226" s="147"/>
      <c r="BO226" s="170"/>
      <c r="BP226" s="165"/>
    </row>
    <row r="227" spans="1:68" ht="22.5" customHeight="1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237"/>
      <c r="N227" s="82"/>
      <c r="O227" s="82"/>
      <c r="P227" s="82"/>
      <c r="Q227" s="82"/>
      <c r="R227" s="82"/>
      <c r="S227" s="82"/>
      <c r="T227" s="147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147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147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  <c r="BN227" s="147"/>
      <c r="BO227" s="170"/>
      <c r="BP227" s="165"/>
    </row>
    <row r="228" spans="1:68" ht="22.5" customHeight="1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237"/>
      <c r="N228" s="82"/>
      <c r="O228" s="82"/>
      <c r="P228" s="82"/>
      <c r="Q228" s="82"/>
      <c r="R228" s="82"/>
      <c r="S228" s="82"/>
      <c r="T228" s="147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147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147"/>
      <c r="BC228" s="82"/>
      <c r="BD228" s="82"/>
      <c r="BE228" s="82"/>
      <c r="BF228" s="82"/>
      <c r="BG228" s="82"/>
      <c r="BH228" s="82"/>
      <c r="BI228" s="82"/>
      <c r="BJ228" s="82"/>
      <c r="BK228" s="82"/>
      <c r="BL228" s="82"/>
      <c r="BM228" s="82"/>
      <c r="BN228" s="147"/>
      <c r="BO228" s="170"/>
      <c r="BP228" s="165"/>
    </row>
    <row r="229" spans="1:68" ht="22.5" customHeight="1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237"/>
      <c r="N229" s="82"/>
      <c r="O229" s="82"/>
      <c r="P229" s="82"/>
      <c r="Q229" s="82"/>
      <c r="R229" s="82"/>
      <c r="S229" s="82"/>
      <c r="T229" s="147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147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147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147"/>
      <c r="BO229" s="170"/>
      <c r="BP229" s="165"/>
    </row>
    <row r="230" spans="1:68" ht="22.5" customHeight="1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237"/>
      <c r="N230" s="82"/>
      <c r="O230" s="82"/>
      <c r="P230" s="82"/>
      <c r="Q230" s="82"/>
      <c r="R230" s="82"/>
      <c r="S230" s="82"/>
      <c r="T230" s="147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147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147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147"/>
      <c r="BO230" s="170"/>
      <c r="BP230" s="165"/>
    </row>
    <row r="231" spans="1:68" ht="22.5" customHeight="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237"/>
      <c r="N231" s="82"/>
      <c r="O231" s="82"/>
      <c r="P231" s="82"/>
      <c r="Q231" s="82"/>
      <c r="R231" s="82"/>
      <c r="S231" s="82"/>
      <c r="T231" s="147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147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147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147"/>
      <c r="BO231" s="170"/>
      <c r="BP231" s="165"/>
    </row>
    <row r="232" spans="1:68" ht="22.5" customHeight="1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237"/>
      <c r="N232" s="82"/>
      <c r="O232" s="82"/>
      <c r="P232" s="82"/>
      <c r="Q232" s="82"/>
      <c r="R232" s="82"/>
      <c r="S232" s="82"/>
      <c r="T232" s="147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147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147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  <c r="BN232" s="147"/>
      <c r="BO232" s="170"/>
      <c r="BP232" s="165"/>
    </row>
    <row r="233" spans="1:68" ht="22.5" customHeight="1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237"/>
      <c r="N233" s="82"/>
      <c r="O233" s="82"/>
      <c r="P233" s="82"/>
      <c r="Q233" s="82"/>
      <c r="R233" s="82"/>
      <c r="S233" s="82"/>
      <c r="T233" s="147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147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147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  <c r="BN233" s="147"/>
      <c r="BO233" s="170"/>
      <c r="BP233" s="165"/>
    </row>
    <row r="234" spans="1:68" ht="22.5" customHeight="1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237"/>
      <c r="N234" s="82"/>
      <c r="O234" s="82"/>
      <c r="P234" s="82"/>
      <c r="Q234" s="82"/>
      <c r="R234" s="82"/>
      <c r="S234" s="82"/>
      <c r="T234" s="147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147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147"/>
      <c r="BC234" s="82"/>
      <c r="BD234" s="82"/>
      <c r="BE234" s="82"/>
      <c r="BF234" s="82"/>
      <c r="BG234" s="82"/>
      <c r="BH234" s="82"/>
      <c r="BI234" s="82"/>
      <c r="BJ234" s="82"/>
      <c r="BK234" s="82"/>
      <c r="BL234" s="82"/>
      <c r="BM234" s="82"/>
      <c r="BN234" s="147"/>
      <c r="BO234" s="170"/>
      <c r="BP234" s="165"/>
    </row>
    <row r="235" spans="1:68" ht="22.5" customHeight="1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237"/>
      <c r="N235" s="82"/>
      <c r="O235" s="82"/>
      <c r="P235" s="82"/>
      <c r="Q235" s="82"/>
      <c r="R235" s="82"/>
      <c r="S235" s="82"/>
      <c r="T235" s="147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147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147"/>
      <c r="BC235" s="82"/>
      <c r="BD235" s="82"/>
      <c r="BE235" s="82"/>
      <c r="BF235" s="82"/>
      <c r="BG235" s="82"/>
      <c r="BH235" s="82"/>
      <c r="BI235" s="82"/>
      <c r="BJ235" s="82"/>
      <c r="BK235" s="82"/>
      <c r="BL235" s="82"/>
      <c r="BM235" s="82"/>
      <c r="BN235" s="147"/>
      <c r="BO235" s="170"/>
      <c r="BP235" s="165"/>
    </row>
    <row r="236" spans="1:68" ht="22.5" customHeight="1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237"/>
      <c r="N236" s="82"/>
      <c r="O236" s="82"/>
      <c r="P236" s="82"/>
      <c r="Q236" s="82"/>
      <c r="R236" s="82"/>
      <c r="S236" s="82"/>
      <c r="T236" s="147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147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147"/>
      <c r="BC236" s="82"/>
      <c r="BD236" s="82"/>
      <c r="BE236" s="82"/>
      <c r="BF236" s="82"/>
      <c r="BG236" s="82"/>
      <c r="BH236" s="82"/>
      <c r="BI236" s="82"/>
      <c r="BJ236" s="82"/>
      <c r="BK236" s="82"/>
      <c r="BL236" s="82"/>
      <c r="BM236" s="82"/>
      <c r="BN236" s="147"/>
      <c r="BO236" s="170"/>
      <c r="BP236" s="165"/>
    </row>
    <row r="237" spans="1:68" ht="22.5" customHeight="1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237"/>
      <c r="N237" s="82"/>
      <c r="O237" s="82"/>
      <c r="P237" s="82"/>
      <c r="Q237" s="82"/>
      <c r="R237" s="82"/>
      <c r="S237" s="82"/>
      <c r="T237" s="147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147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47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  <c r="BN237" s="147"/>
      <c r="BO237" s="170"/>
      <c r="BP237" s="165"/>
    </row>
    <row r="238" spans="1:68" ht="22.5" customHeight="1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237"/>
      <c r="N238" s="82"/>
      <c r="O238" s="82"/>
      <c r="P238" s="82"/>
      <c r="Q238" s="82"/>
      <c r="R238" s="82"/>
      <c r="S238" s="82"/>
      <c r="T238" s="147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147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47"/>
      <c r="BC238" s="82"/>
      <c r="BD238" s="82"/>
      <c r="BE238" s="82"/>
      <c r="BF238" s="82"/>
      <c r="BG238" s="82"/>
      <c r="BH238" s="82"/>
      <c r="BI238" s="82"/>
      <c r="BJ238" s="82"/>
      <c r="BK238" s="82"/>
      <c r="BL238" s="82"/>
      <c r="BM238" s="82"/>
      <c r="BN238" s="147"/>
      <c r="BO238" s="170"/>
      <c r="BP238" s="165"/>
    </row>
    <row r="239" spans="1:68" ht="22.5" customHeight="1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237"/>
      <c r="N239" s="82"/>
      <c r="O239" s="82"/>
      <c r="P239" s="82"/>
      <c r="Q239" s="82"/>
      <c r="R239" s="82"/>
      <c r="S239" s="82"/>
      <c r="T239" s="147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147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47"/>
      <c r="BC239" s="82"/>
      <c r="BD239" s="82"/>
      <c r="BE239" s="82"/>
      <c r="BF239" s="82"/>
      <c r="BG239" s="82"/>
      <c r="BH239" s="82"/>
      <c r="BI239" s="82"/>
      <c r="BJ239" s="82"/>
      <c r="BK239" s="82"/>
      <c r="BL239" s="82"/>
      <c r="BM239" s="82"/>
      <c r="BN239" s="147"/>
      <c r="BO239" s="170"/>
      <c r="BP239" s="165"/>
    </row>
    <row r="240" spans="1:68" ht="22.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237"/>
      <c r="N240" s="82"/>
      <c r="O240" s="82"/>
      <c r="P240" s="82"/>
      <c r="Q240" s="82"/>
      <c r="R240" s="82"/>
      <c r="S240" s="82"/>
      <c r="T240" s="147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147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47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  <c r="BN240" s="147"/>
      <c r="BO240" s="170"/>
      <c r="BP240" s="165"/>
    </row>
    <row r="241" spans="1:68" ht="22.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237"/>
      <c r="N241" s="82"/>
      <c r="O241" s="82"/>
      <c r="P241" s="82"/>
      <c r="Q241" s="82"/>
      <c r="R241" s="82"/>
      <c r="S241" s="82"/>
      <c r="T241" s="147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147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47"/>
      <c r="BC241" s="82"/>
      <c r="BD241" s="82"/>
      <c r="BE241" s="82"/>
      <c r="BF241" s="82"/>
      <c r="BG241" s="82"/>
      <c r="BH241" s="82"/>
      <c r="BI241" s="82"/>
      <c r="BJ241" s="82"/>
      <c r="BK241" s="82"/>
      <c r="BL241" s="82"/>
      <c r="BM241" s="82"/>
      <c r="BN241" s="147"/>
      <c r="BO241" s="170"/>
      <c r="BP241" s="165"/>
    </row>
    <row r="242" spans="1:68" ht="22.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237"/>
      <c r="N242" s="82"/>
      <c r="O242" s="82"/>
      <c r="P242" s="82"/>
      <c r="Q242" s="82"/>
      <c r="R242" s="82"/>
      <c r="S242" s="82"/>
      <c r="T242" s="147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147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47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  <c r="BM242" s="82"/>
      <c r="BN242" s="147"/>
      <c r="BO242" s="170"/>
      <c r="BP242" s="165"/>
    </row>
    <row r="243" spans="1:68" ht="22.5" customHeight="1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237"/>
      <c r="N243" s="82"/>
      <c r="O243" s="82"/>
      <c r="P243" s="82"/>
      <c r="Q243" s="82"/>
      <c r="R243" s="82"/>
      <c r="S243" s="82"/>
      <c r="T243" s="147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147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47"/>
      <c r="BC243" s="82"/>
      <c r="BD243" s="82"/>
      <c r="BE243" s="82"/>
      <c r="BF243" s="82"/>
      <c r="BG243" s="82"/>
      <c r="BH243" s="82"/>
      <c r="BI243" s="82"/>
      <c r="BJ243" s="82"/>
      <c r="BK243" s="82"/>
      <c r="BL243" s="82"/>
      <c r="BM243" s="82"/>
      <c r="BN243" s="147"/>
      <c r="BO243" s="170"/>
      <c r="BP243" s="165"/>
    </row>
    <row r="244" spans="1:68" ht="22.5" customHeight="1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237"/>
      <c r="N244" s="82"/>
      <c r="O244" s="82"/>
      <c r="P244" s="82"/>
      <c r="Q244" s="82"/>
      <c r="R244" s="82"/>
      <c r="S244" s="82"/>
      <c r="T244" s="147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147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47"/>
      <c r="BC244" s="82"/>
      <c r="BD244" s="82"/>
      <c r="BE244" s="82"/>
      <c r="BF244" s="82"/>
      <c r="BG244" s="82"/>
      <c r="BH244" s="82"/>
      <c r="BI244" s="82"/>
      <c r="BJ244" s="82"/>
      <c r="BK244" s="82"/>
      <c r="BL244" s="82"/>
      <c r="BM244" s="82"/>
      <c r="BN244" s="147"/>
      <c r="BO244" s="170"/>
      <c r="BP244" s="165"/>
    </row>
    <row r="245" spans="1:68" ht="22.5" customHeight="1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237"/>
      <c r="N245" s="82"/>
      <c r="O245" s="82"/>
      <c r="P245" s="82"/>
      <c r="Q245" s="82"/>
      <c r="R245" s="82"/>
      <c r="S245" s="82"/>
      <c r="T245" s="147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147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47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  <c r="BN245" s="147"/>
      <c r="BO245" s="170"/>
      <c r="BP245" s="165"/>
    </row>
    <row r="246" spans="1:68" ht="22.5" customHeight="1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237"/>
      <c r="N246" s="82"/>
      <c r="O246" s="82"/>
      <c r="P246" s="82"/>
      <c r="Q246" s="82"/>
      <c r="R246" s="82"/>
      <c r="S246" s="82"/>
      <c r="T246" s="147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147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47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  <c r="BN246" s="147"/>
      <c r="BO246" s="170"/>
      <c r="BP246" s="165"/>
    </row>
    <row r="247" spans="1:68" ht="22.5" customHeight="1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237"/>
      <c r="N247" s="82"/>
      <c r="O247" s="82"/>
      <c r="P247" s="82"/>
      <c r="Q247" s="82"/>
      <c r="R247" s="82"/>
      <c r="S247" s="82"/>
      <c r="T247" s="147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147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47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  <c r="BM247" s="82"/>
      <c r="BN247" s="147"/>
      <c r="BO247" s="170"/>
      <c r="BP247" s="165"/>
    </row>
    <row r="248" spans="1:68" ht="22.5" customHeight="1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237"/>
      <c r="N248" s="82"/>
      <c r="O248" s="82"/>
      <c r="P248" s="82"/>
      <c r="Q248" s="82"/>
      <c r="R248" s="82"/>
      <c r="S248" s="82"/>
      <c r="T248" s="147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147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47"/>
      <c r="BC248" s="82"/>
      <c r="BD248" s="82"/>
      <c r="BE248" s="82"/>
      <c r="BF248" s="82"/>
      <c r="BG248" s="82"/>
      <c r="BH248" s="82"/>
      <c r="BI248" s="82"/>
      <c r="BJ248" s="82"/>
      <c r="BK248" s="82"/>
      <c r="BL248" s="82"/>
      <c r="BM248" s="82"/>
      <c r="BN248" s="147"/>
      <c r="BO248" s="170"/>
      <c r="BP248" s="165"/>
    </row>
    <row r="249" spans="1:68" ht="22.5" customHeight="1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237"/>
      <c r="N249" s="82"/>
      <c r="O249" s="82"/>
      <c r="P249" s="82"/>
      <c r="Q249" s="82"/>
      <c r="R249" s="82"/>
      <c r="S249" s="82"/>
      <c r="T249" s="147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147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47"/>
      <c r="BC249" s="82"/>
      <c r="BD249" s="82"/>
      <c r="BE249" s="82"/>
      <c r="BF249" s="82"/>
      <c r="BG249" s="82"/>
      <c r="BH249" s="82"/>
      <c r="BI249" s="82"/>
      <c r="BJ249" s="82"/>
      <c r="BK249" s="82"/>
      <c r="BL249" s="82"/>
      <c r="BM249" s="82"/>
      <c r="BN249" s="147"/>
      <c r="BO249" s="170"/>
      <c r="BP249" s="165"/>
    </row>
    <row r="250" spans="1:68" ht="22.5" customHeight="1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237"/>
      <c r="N250" s="82"/>
      <c r="O250" s="82"/>
      <c r="P250" s="82"/>
      <c r="Q250" s="82"/>
      <c r="R250" s="82"/>
      <c r="S250" s="82"/>
      <c r="T250" s="147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147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47"/>
      <c r="BC250" s="82"/>
      <c r="BD250" s="82"/>
      <c r="BE250" s="82"/>
      <c r="BF250" s="82"/>
      <c r="BG250" s="82"/>
      <c r="BH250" s="82"/>
      <c r="BI250" s="82"/>
      <c r="BJ250" s="82"/>
      <c r="BK250" s="82"/>
      <c r="BL250" s="82"/>
      <c r="BM250" s="82"/>
      <c r="BN250" s="147"/>
      <c r="BO250" s="170"/>
      <c r="BP250" s="165"/>
    </row>
    <row r="251" spans="1:68" ht="22.5" customHeight="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237"/>
      <c r="N251" s="82"/>
      <c r="O251" s="82"/>
      <c r="P251" s="82"/>
      <c r="Q251" s="82"/>
      <c r="R251" s="82"/>
      <c r="S251" s="82"/>
      <c r="T251" s="147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147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47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  <c r="BN251" s="147"/>
      <c r="BO251" s="170"/>
      <c r="BP251" s="165"/>
    </row>
    <row r="252" spans="1:68" ht="22.5" customHeight="1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237"/>
      <c r="N252" s="82"/>
      <c r="O252" s="82"/>
      <c r="P252" s="82"/>
      <c r="Q252" s="82"/>
      <c r="R252" s="82"/>
      <c r="S252" s="82"/>
      <c r="T252" s="147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147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47"/>
      <c r="BC252" s="82"/>
      <c r="BD252" s="82"/>
      <c r="BE252" s="82"/>
      <c r="BF252" s="82"/>
      <c r="BG252" s="82"/>
      <c r="BH252" s="82"/>
      <c r="BI252" s="82"/>
      <c r="BJ252" s="82"/>
      <c r="BK252" s="82"/>
      <c r="BL252" s="82"/>
      <c r="BM252" s="82"/>
      <c r="BN252" s="147"/>
      <c r="BO252" s="170"/>
      <c r="BP252" s="165"/>
    </row>
    <row r="253" spans="1:68" ht="22.5" customHeight="1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237"/>
      <c r="N253" s="82"/>
      <c r="O253" s="82"/>
      <c r="P253" s="82"/>
      <c r="Q253" s="82"/>
      <c r="R253" s="82"/>
      <c r="S253" s="82"/>
      <c r="T253" s="147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147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47"/>
      <c r="BC253" s="82"/>
      <c r="BD253" s="82"/>
      <c r="BE253" s="82"/>
      <c r="BF253" s="82"/>
      <c r="BG253" s="82"/>
      <c r="BH253" s="82"/>
      <c r="BI253" s="82"/>
      <c r="BJ253" s="82"/>
      <c r="BK253" s="82"/>
      <c r="BL253" s="82"/>
      <c r="BM253" s="82"/>
      <c r="BN253" s="147"/>
      <c r="BO253" s="170"/>
      <c r="BP253" s="165"/>
    </row>
    <row r="254" spans="1:68" ht="22.5" customHeight="1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237"/>
      <c r="N254" s="82"/>
      <c r="O254" s="82"/>
      <c r="P254" s="82"/>
      <c r="Q254" s="82"/>
      <c r="R254" s="82"/>
      <c r="S254" s="82"/>
      <c r="T254" s="147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147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47"/>
      <c r="BC254" s="82"/>
      <c r="BD254" s="82"/>
      <c r="BE254" s="82"/>
      <c r="BF254" s="82"/>
      <c r="BG254" s="82"/>
      <c r="BH254" s="82"/>
      <c r="BI254" s="82"/>
      <c r="BJ254" s="82"/>
      <c r="BK254" s="82"/>
      <c r="BL254" s="82"/>
      <c r="BM254" s="82"/>
      <c r="BN254" s="147"/>
      <c r="BO254" s="170"/>
      <c r="BP254" s="165"/>
    </row>
    <row r="255" spans="1:68" ht="22.5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237"/>
      <c r="N255" s="82"/>
      <c r="O255" s="82"/>
      <c r="P255" s="82"/>
      <c r="Q255" s="82"/>
      <c r="R255" s="82"/>
      <c r="S255" s="82"/>
      <c r="T255" s="147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147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47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  <c r="BN255" s="147"/>
      <c r="BO255" s="170"/>
      <c r="BP255" s="165"/>
    </row>
    <row r="256" spans="1:68" ht="22.5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237"/>
      <c r="N256" s="82"/>
      <c r="O256" s="82"/>
      <c r="P256" s="82"/>
      <c r="Q256" s="82"/>
      <c r="R256" s="82"/>
      <c r="S256" s="82"/>
      <c r="T256" s="147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147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47"/>
      <c r="BC256" s="82"/>
      <c r="BD256" s="82"/>
      <c r="BE256" s="82"/>
      <c r="BF256" s="82"/>
      <c r="BG256" s="82"/>
      <c r="BH256" s="82"/>
      <c r="BI256" s="82"/>
      <c r="BJ256" s="82"/>
      <c r="BK256" s="82"/>
      <c r="BL256" s="82"/>
      <c r="BM256" s="82"/>
      <c r="BN256" s="147"/>
      <c r="BO256" s="170"/>
      <c r="BP256" s="165"/>
    </row>
    <row r="257" spans="1:68" ht="22.5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237"/>
      <c r="N257" s="82"/>
      <c r="O257" s="82"/>
      <c r="P257" s="82"/>
      <c r="Q257" s="82"/>
      <c r="R257" s="82"/>
      <c r="S257" s="82"/>
      <c r="T257" s="147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147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47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147"/>
      <c r="BO257" s="170"/>
      <c r="BP257" s="165"/>
    </row>
    <row r="258" spans="1:68" ht="22.5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237"/>
      <c r="N258" s="82"/>
      <c r="O258" s="82"/>
      <c r="P258" s="82"/>
      <c r="Q258" s="82"/>
      <c r="R258" s="82"/>
      <c r="S258" s="82"/>
      <c r="T258" s="147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147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47"/>
      <c r="BC258" s="82"/>
      <c r="BD258" s="82"/>
      <c r="BE258" s="82"/>
      <c r="BF258" s="82"/>
      <c r="BG258" s="82"/>
      <c r="BH258" s="82"/>
      <c r="BI258" s="82"/>
      <c r="BJ258" s="82"/>
      <c r="BK258" s="82"/>
      <c r="BL258" s="82"/>
      <c r="BM258" s="82"/>
      <c r="BN258" s="147"/>
      <c r="BO258" s="170"/>
      <c r="BP258" s="165"/>
    </row>
    <row r="259" spans="1:68" ht="22.5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237"/>
      <c r="N259" s="82"/>
      <c r="O259" s="82"/>
      <c r="P259" s="82"/>
      <c r="Q259" s="82"/>
      <c r="R259" s="82"/>
      <c r="S259" s="82"/>
      <c r="T259" s="147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147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47"/>
      <c r="BC259" s="82"/>
      <c r="BD259" s="82"/>
      <c r="BE259" s="82"/>
      <c r="BF259" s="82"/>
      <c r="BG259" s="82"/>
      <c r="BH259" s="82"/>
      <c r="BI259" s="82"/>
      <c r="BJ259" s="82"/>
      <c r="BK259" s="82"/>
      <c r="BL259" s="82"/>
      <c r="BM259" s="82"/>
      <c r="BN259" s="147"/>
      <c r="BO259" s="170"/>
      <c r="BP259" s="165"/>
    </row>
    <row r="260" spans="1:68" ht="22.5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237"/>
      <c r="N260" s="82"/>
      <c r="O260" s="82"/>
      <c r="P260" s="82"/>
      <c r="Q260" s="82"/>
      <c r="R260" s="82"/>
      <c r="S260" s="82"/>
      <c r="T260" s="147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147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47"/>
      <c r="BC260" s="82"/>
      <c r="BD260" s="82"/>
      <c r="BE260" s="82"/>
      <c r="BF260" s="82"/>
      <c r="BG260" s="82"/>
      <c r="BH260" s="82"/>
      <c r="BI260" s="82"/>
      <c r="BJ260" s="82"/>
      <c r="BK260" s="82"/>
      <c r="BL260" s="82"/>
      <c r="BM260" s="82"/>
      <c r="BN260" s="147"/>
      <c r="BO260" s="170"/>
      <c r="BP260" s="165"/>
    </row>
    <row r="261" spans="1:68" ht="22.5" customHeight="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237"/>
      <c r="N261" s="82"/>
      <c r="O261" s="82"/>
      <c r="P261" s="82"/>
      <c r="Q261" s="82"/>
      <c r="R261" s="82"/>
      <c r="S261" s="82"/>
      <c r="T261" s="147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147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47"/>
      <c r="BC261" s="82"/>
      <c r="BD261" s="82"/>
      <c r="BE261" s="82"/>
      <c r="BF261" s="82"/>
      <c r="BG261" s="82"/>
      <c r="BH261" s="82"/>
      <c r="BI261" s="82"/>
      <c r="BJ261" s="82"/>
      <c r="BK261" s="82"/>
      <c r="BL261" s="82"/>
      <c r="BM261" s="82"/>
      <c r="BN261" s="147"/>
      <c r="BO261" s="170"/>
      <c r="BP261" s="165"/>
    </row>
    <row r="262" spans="1:68" ht="22.5" customHeight="1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237"/>
      <c r="N262" s="82"/>
      <c r="O262" s="82"/>
      <c r="P262" s="82"/>
      <c r="Q262" s="82"/>
      <c r="R262" s="82"/>
      <c r="S262" s="82"/>
      <c r="T262" s="147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147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47"/>
      <c r="BC262" s="82"/>
      <c r="BD262" s="82"/>
      <c r="BE262" s="82"/>
      <c r="BF262" s="82"/>
      <c r="BG262" s="82"/>
      <c r="BH262" s="82"/>
      <c r="BI262" s="82"/>
      <c r="BJ262" s="82"/>
      <c r="BK262" s="82"/>
      <c r="BL262" s="82"/>
      <c r="BM262" s="82"/>
      <c r="BN262" s="147"/>
      <c r="BO262" s="170"/>
      <c r="BP262" s="165"/>
    </row>
    <row r="263" spans="1:68" ht="22.5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237"/>
      <c r="N263" s="82"/>
      <c r="O263" s="82"/>
      <c r="P263" s="82"/>
      <c r="Q263" s="82"/>
      <c r="R263" s="82"/>
      <c r="S263" s="82"/>
      <c r="T263" s="147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147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47"/>
      <c r="BC263" s="82"/>
      <c r="BD263" s="82"/>
      <c r="BE263" s="82"/>
      <c r="BF263" s="82"/>
      <c r="BG263" s="82"/>
      <c r="BH263" s="82"/>
      <c r="BI263" s="82"/>
      <c r="BJ263" s="82"/>
      <c r="BK263" s="82"/>
      <c r="BL263" s="82"/>
      <c r="BM263" s="82"/>
      <c r="BN263" s="147"/>
      <c r="BO263" s="170"/>
      <c r="BP263" s="165"/>
    </row>
    <row r="264" spans="1:68" ht="22.5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237"/>
      <c r="N264" s="82"/>
      <c r="O264" s="82"/>
      <c r="P264" s="82"/>
      <c r="Q264" s="82"/>
      <c r="R264" s="82"/>
      <c r="S264" s="82"/>
      <c r="T264" s="147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147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47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  <c r="BN264" s="147"/>
      <c r="BO264" s="170"/>
      <c r="BP264" s="165"/>
    </row>
    <row r="265" spans="1:68" ht="22.5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237"/>
      <c r="N265" s="82"/>
      <c r="O265" s="82"/>
      <c r="P265" s="82"/>
      <c r="Q265" s="82"/>
      <c r="R265" s="82"/>
      <c r="S265" s="82"/>
      <c r="T265" s="147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147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47"/>
      <c r="BC265" s="82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  <c r="BN265" s="147"/>
      <c r="BO265" s="170"/>
      <c r="BP265" s="165"/>
    </row>
    <row r="266" spans="1:68" ht="22.5" customHeight="1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237"/>
      <c r="N266" s="82"/>
      <c r="O266" s="82"/>
      <c r="P266" s="82"/>
      <c r="Q266" s="82"/>
      <c r="R266" s="82"/>
      <c r="S266" s="82"/>
      <c r="T266" s="147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147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47"/>
      <c r="BC266" s="82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  <c r="BN266" s="147"/>
      <c r="BO266" s="170"/>
      <c r="BP266" s="165"/>
    </row>
    <row r="267" spans="1:68" ht="22.5" customHeight="1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237"/>
      <c r="N267" s="82"/>
      <c r="O267" s="82"/>
      <c r="P267" s="82"/>
      <c r="Q267" s="82"/>
      <c r="R267" s="82"/>
      <c r="S267" s="82"/>
      <c r="T267" s="147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147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47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  <c r="BN267" s="147"/>
      <c r="BO267" s="170"/>
      <c r="BP267" s="165"/>
    </row>
    <row r="268" spans="1:68" ht="22.5" customHeight="1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237"/>
      <c r="N268" s="82"/>
      <c r="O268" s="82"/>
      <c r="P268" s="82"/>
      <c r="Q268" s="82"/>
      <c r="R268" s="82"/>
      <c r="S268" s="82"/>
      <c r="T268" s="147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147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47"/>
      <c r="BC268" s="82"/>
      <c r="BD268" s="82"/>
      <c r="BE268" s="82"/>
      <c r="BF268" s="82"/>
      <c r="BG268" s="82"/>
      <c r="BH268" s="82"/>
      <c r="BI268" s="82"/>
      <c r="BJ268" s="82"/>
      <c r="BK268" s="82"/>
      <c r="BL268" s="82"/>
      <c r="BM268" s="82"/>
      <c r="BN268" s="147"/>
      <c r="BO268" s="170"/>
      <c r="BP268" s="165"/>
    </row>
    <row r="269" spans="1:68" ht="22.5" customHeight="1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237"/>
      <c r="N269" s="82"/>
      <c r="O269" s="82"/>
      <c r="P269" s="82"/>
      <c r="Q269" s="82"/>
      <c r="R269" s="82"/>
      <c r="S269" s="82"/>
      <c r="T269" s="147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147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47"/>
      <c r="BC269" s="82"/>
      <c r="BD269" s="82"/>
      <c r="BE269" s="82"/>
      <c r="BF269" s="82"/>
      <c r="BG269" s="82"/>
      <c r="BH269" s="82"/>
      <c r="BI269" s="82"/>
      <c r="BJ269" s="82"/>
      <c r="BK269" s="82"/>
      <c r="BL269" s="82"/>
      <c r="BM269" s="82"/>
      <c r="BN269" s="147"/>
      <c r="BO269" s="170"/>
      <c r="BP269" s="165"/>
    </row>
    <row r="270" spans="1:68" ht="22.5" customHeight="1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237"/>
      <c r="N270" s="82"/>
      <c r="O270" s="82"/>
      <c r="P270" s="82"/>
      <c r="Q270" s="82"/>
      <c r="R270" s="82"/>
      <c r="S270" s="82"/>
      <c r="T270" s="147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147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47"/>
      <c r="BC270" s="82"/>
      <c r="BD270" s="82"/>
      <c r="BE270" s="82"/>
      <c r="BF270" s="82"/>
      <c r="BG270" s="82"/>
      <c r="BH270" s="82"/>
      <c r="BI270" s="82"/>
      <c r="BJ270" s="82"/>
      <c r="BK270" s="82"/>
      <c r="BL270" s="82"/>
      <c r="BM270" s="82"/>
      <c r="BN270" s="147"/>
      <c r="BO270" s="170"/>
      <c r="BP270" s="165"/>
    </row>
    <row r="271" spans="1:68" ht="22.5" customHeight="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237"/>
      <c r="N271" s="82"/>
      <c r="O271" s="82"/>
      <c r="P271" s="82"/>
      <c r="Q271" s="82"/>
      <c r="R271" s="82"/>
      <c r="S271" s="82"/>
      <c r="T271" s="147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147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47"/>
      <c r="BC271" s="82"/>
      <c r="BD271" s="82"/>
      <c r="BE271" s="82"/>
      <c r="BF271" s="82"/>
      <c r="BG271" s="82"/>
      <c r="BH271" s="82"/>
      <c r="BI271" s="82"/>
      <c r="BJ271" s="82"/>
      <c r="BK271" s="82"/>
      <c r="BL271" s="82"/>
      <c r="BM271" s="82"/>
      <c r="BN271" s="147"/>
      <c r="BO271" s="170"/>
      <c r="BP271" s="165"/>
    </row>
    <row r="272" spans="1:68" ht="22.5" customHeight="1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237"/>
      <c r="N272" s="82"/>
      <c r="O272" s="82"/>
      <c r="P272" s="82"/>
      <c r="Q272" s="82"/>
      <c r="R272" s="82"/>
      <c r="S272" s="82"/>
      <c r="T272" s="147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147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47"/>
      <c r="BC272" s="82"/>
      <c r="BD272" s="82"/>
      <c r="BE272" s="82"/>
      <c r="BF272" s="82"/>
      <c r="BG272" s="82"/>
      <c r="BH272" s="82"/>
      <c r="BI272" s="82"/>
      <c r="BJ272" s="82"/>
      <c r="BK272" s="82"/>
      <c r="BL272" s="82"/>
      <c r="BM272" s="82"/>
      <c r="BN272" s="147"/>
      <c r="BO272" s="170"/>
      <c r="BP272" s="165"/>
    </row>
    <row r="273" spans="1:68" ht="22.5" customHeight="1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237"/>
      <c r="N273" s="82"/>
      <c r="O273" s="82"/>
      <c r="P273" s="82"/>
      <c r="Q273" s="82"/>
      <c r="R273" s="82"/>
      <c r="S273" s="82"/>
      <c r="T273" s="147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147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47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  <c r="BN273" s="147"/>
      <c r="BO273" s="170"/>
      <c r="BP273" s="165"/>
    </row>
    <row r="274" spans="1:68" ht="22.5" customHeight="1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237"/>
      <c r="N274" s="82"/>
      <c r="O274" s="82"/>
      <c r="P274" s="82"/>
      <c r="Q274" s="82"/>
      <c r="R274" s="82"/>
      <c r="S274" s="82"/>
      <c r="T274" s="147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147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47"/>
      <c r="BC274" s="82"/>
      <c r="BD274" s="82"/>
      <c r="BE274" s="82"/>
      <c r="BF274" s="82"/>
      <c r="BG274" s="82"/>
      <c r="BH274" s="82"/>
      <c r="BI274" s="82"/>
      <c r="BJ274" s="82"/>
      <c r="BK274" s="82"/>
      <c r="BL274" s="82"/>
      <c r="BM274" s="82"/>
      <c r="BN274" s="147"/>
      <c r="BO274" s="170"/>
      <c r="BP274" s="165"/>
    </row>
    <row r="275" spans="1:68" ht="22.5" customHeight="1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237"/>
      <c r="N275" s="82"/>
      <c r="O275" s="82"/>
      <c r="P275" s="82"/>
      <c r="Q275" s="82"/>
      <c r="R275" s="82"/>
      <c r="S275" s="82"/>
      <c r="T275" s="147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147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47"/>
      <c r="BC275" s="82"/>
      <c r="BD275" s="82"/>
      <c r="BE275" s="82"/>
      <c r="BF275" s="82"/>
      <c r="BG275" s="82"/>
      <c r="BH275" s="82"/>
      <c r="BI275" s="82"/>
      <c r="BJ275" s="82"/>
      <c r="BK275" s="82"/>
      <c r="BL275" s="82"/>
      <c r="BM275" s="82"/>
      <c r="BN275" s="147"/>
      <c r="BO275" s="170"/>
      <c r="BP275" s="165"/>
    </row>
    <row r="276" spans="1:68" ht="22.5" customHeight="1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237"/>
      <c r="N276" s="82"/>
      <c r="O276" s="82"/>
      <c r="P276" s="82"/>
      <c r="Q276" s="82"/>
      <c r="R276" s="82"/>
      <c r="S276" s="82"/>
      <c r="T276" s="147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147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47"/>
      <c r="BC276" s="82"/>
      <c r="BD276" s="82"/>
      <c r="BE276" s="82"/>
      <c r="BF276" s="82"/>
      <c r="BG276" s="82"/>
      <c r="BH276" s="82"/>
      <c r="BI276" s="82"/>
      <c r="BJ276" s="82"/>
      <c r="BK276" s="82"/>
      <c r="BL276" s="82"/>
      <c r="BM276" s="82"/>
      <c r="BN276" s="147"/>
      <c r="BO276" s="170"/>
      <c r="BP276" s="165"/>
    </row>
    <row r="277" spans="1:68" ht="22.5" customHeight="1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237"/>
      <c r="N277" s="82"/>
      <c r="O277" s="82"/>
      <c r="P277" s="82"/>
      <c r="Q277" s="82"/>
      <c r="R277" s="82"/>
      <c r="S277" s="82"/>
      <c r="T277" s="147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147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47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  <c r="BN277" s="147"/>
      <c r="BO277" s="170"/>
      <c r="BP277" s="165"/>
    </row>
    <row r="278" spans="1:68" ht="22.5" customHeight="1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237"/>
      <c r="N278" s="82"/>
      <c r="O278" s="82"/>
      <c r="P278" s="82"/>
      <c r="Q278" s="82"/>
      <c r="R278" s="82"/>
      <c r="S278" s="82"/>
      <c r="T278" s="147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147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47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147"/>
      <c r="BO278" s="170"/>
      <c r="BP278" s="165"/>
    </row>
    <row r="279" spans="1:68" ht="22.5" customHeight="1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237"/>
      <c r="N279" s="82"/>
      <c r="O279" s="82"/>
      <c r="P279" s="82"/>
      <c r="Q279" s="82"/>
      <c r="R279" s="82"/>
      <c r="S279" s="82"/>
      <c r="T279" s="147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147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47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147"/>
      <c r="BO279" s="170"/>
      <c r="BP279" s="165"/>
    </row>
    <row r="280" spans="1:68" ht="22.5" customHeight="1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237"/>
      <c r="N280" s="82"/>
      <c r="O280" s="82"/>
      <c r="P280" s="82"/>
      <c r="Q280" s="82"/>
      <c r="R280" s="82"/>
      <c r="S280" s="82"/>
      <c r="T280" s="147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147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47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  <c r="BN280" s="147"/>
      <c r="BO280" s="170"/>
      <c r="BP280" s="165"/>
    </row>
    <row r="281" spans="1:68" ht="22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237"/>
      <c r="N281" s="82"/>
      <c r="O281" s="82"/>
      <c r="P281" s="82"/>
      <c r="Q281" s="82"/>
      <c r="R281" s="82"/>
      <c r="S281" s="82"/>
      <c r="T281" s="147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147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47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  <c r="BN281" s="147"/>
      <c r="BO281" s="170"/>
      <c r="BP281" s="165"/>
    </row>
    <row r="282" spans="1:68" ht="22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237"/>
      <c r="N282" s="82"/>
      <c r="O282" s="82"/>
      <c r="P282" s="82"/>
      <c r="Q282" s="82"/>
      <c r="R282" s="82"/>
      <c r="S282" s="82"/>
      <c r="T282" s="147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147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47"/>
      <c r="BC282" s="82"/>
      <c r="BD282" s="82"/>
      <c r="BE282" s="82"/>
      <c r="BF282" s="82"/>
      <c r="BG282" s="82"/>
      <c r="BH282" s="82"/>
      <c r="BI282" s="82"/>
      <c r="BJ282" s="82"/>
      <c r="BK282" s="82"/>
      <c r="BL282" s="82"/>
      <c r="BM282" s="82"/>
      <c r="BN282" s="147"/>
      <c r="BO282" s="170"/>
      <c r="BP282" s="165"/>
    </row>
    <row r="283" spans="1:68" ht="22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237"/>
      <c r="N283" s="82"/>
      <c r="O283" s="82"/>
      <c r="P283" s="82"/>
      <c r="Q283" s="82"/>
      <c r="R283" s="82"/>
      <c r="S283" s="82"/>
      <c r="T283" s="147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147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47"/>
      <c r="BC283" s="82"/>
      <c r="BD283" s="82"/>
      <c r="BE283" s="82"/>
      <c r="BF283" s="82"/>
      <c r="BG283" s="82"/>
      <c r="BH283" s="82"/>
      <c r="BI283" s="82"/>
      <c r="BJ283" s="82"/>
      <c r="BK283" s="82"/>
      <c r="BL283" s="82"/>
      <c r="BM283" s="82"/>
      <c r="BN283" s="147"/>
      <c r="BO283" s="170"/>
      <c r="BP283" s="165"/>
    </row>
    <row r="284" spans="1:68" ht="22.5" customHeight="1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237"/>
      <c r="N284" s="82"/>
      <c r="O284" s="82"/>
      <c r="P284" s="82"/>
      <c r="Q284" s="82"/>
      <c r="R284" s="82"/>
      <c r="S284" s="82"/>
      <c r="T284" s="147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147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47"/>
      <c r="BC284" s="82"/>
      <c r="BD284" s="82"/>
      <c r="BE284" s="82"/>
      <c r="BF284" s="82"/>
      <c r="BG284" s="82"/>
      <c r="BH284" s="82"/>
      <c r="BI284" s="82"/>
      <c r="BJ284" s="82"/>
      <c r="BK284" s="82"/>
      <c r="BL284" s="82"/>
      <c r="BM284" s="82"/>
      <c r="BN284" s="147"/>
      <c r="BO284" s="170"/>
      <c r="BP284" s="165"/>
    </row>
    <row r="285" spans="1:68" ht="22.5" customHeight="1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237"/>
      <c r="N285" s="82"/>
      <c r="O285" s="82"/>
      <c r="P285" s="82"/>
      <c r="Q285" s="82"/>
      <c r="R285" s="82"/>
      <c r="S285" s="82"/>
      <c r="T285" s="147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147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47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  <c r="BN285" s="147"/>
      <c r="BO285" s="170"/>
      <c r="BP285" s="165"/>
    </row>
    <row r="286" spans="1:68" ht="22.5" customHeight="1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237"/>
      <c r="N286" s="82"/>
      <c r="O286" s="82"/>
      <c r="P286" s="82"/>
      <c r="Q286" s="82"/>
      <c r="R286" s="82"/>
      <c r="S286" s="82"/>
      <c r="T286" s="147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147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47"/>
      <c r="BC286" s="82"/>
      <c r="BD286" s="82"/>
      <c r="BE286" s="82"/>
      <c r="BF286" s="82"/>
      <c r="BG286" s="82"/>
      <c r="BH286" s="82"/>
      <c r="BI286" s="82"/>
      <c r="BJ286" s="82"/>
      <c r="BK286" s="82"/>
      <c r="BL286" s="82"/>
      <c r="BM286" s="82"/>
      <c r="BN286" s="147"/>
      <c r="BO286" s="170"/>
      <c r="BP286" s="165"/>
    </row>
    <row r="287" spans="1:68" ht="22.5" customHeight="1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237"/>
      <c r="N287" s="82"/>
      <c r="O287" s="82"/>
      <c r="P287" s="82"/>
      <c r="Q287" s="82"/>
      <c r="R287" s="82"/>
      <c r="S287" s="82"/>
      <c r="T287" s="147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147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47"/>
      <c r="BC287" s="82"/>
      <c r="BD287" s="82"/>
      <c r="BE287" s="82"/>
      <c r="BF287" s="82"/>
      <c r="BG287" s="82"/>
      <c r="BH287" s="82"/>
      <c r="BI287" s="82"/>
      <c r="BJ287" s="82"/>
      <c r="BK287" s="82"/>
      <c r="BL287" s="82"/>
      <c r="BM287" s="82"/>
      <c r="BN287" s="147"/>
      <c r="BO287" s="170"/>
      <c r="BP287" s="165"/>
    </row>
    <row r="288" spans="1:68" ht="22.5" customHeight="1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237"/>
      <c r="N288" s="82"/>
      <c r="O288" s="82"/>
      <c r="P288" s="82"/>
      <c r="Q288" s="82"/>
      <c r="R288" s="82"/>
      <c r="S288" s="82"/>
      <c r="T288" s="147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147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47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  <c r="BN288" s="147"/>
      <c r="BO288" s="170"/>
      <c r="BP288" s="165"/>
    </row>
    <row r="289" spans="1:68" ht="22.5" customHeight="1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237"/>
      <c r="N289" s="82"/>
      <c r="O289" s="82"/>
      <c r="P289" s="82"/>
      <c r="Q289" s="82"/>
      <c r="R289" s="82"/>
      <c r="S289" s="82"/>
      <c r="T289" s="147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147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47"/>
      <c r="BC289" s="82"/>
      <c r="BD289" s="82"/>
      <c r="BE289" s="82"/>
      <c r="BF289" s="82"/>
      <c r="BG289" s="82"/>
      <c r="BH289" s="82"/>
      <c r="BI289" s="82"/>
      <c r="BJ289" s="82"/>
      <c r="BK289" s="82"/>
      <c r="BL289" s="82"/>
      <c r="BM289" s="82"/>
      <c r="BN289" s="147"/>
      <c r="BO289" s="170"/>
      <c r="BP289" s="165"/>
    </row>
    <row r="290" spans="1:68" ht="22.5" customHeight="1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237"/>
      <c r="N290" s="82"/>
      <c r="O290" s="82"/>
      <c r="P290" s="82"/>
      <c r="Q290" s="82"/>
      <c r="R290" s="82"/>
      <c r="S290" s="82"/>
      <c r="T290" s="147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147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47"/>
      <c r="BC290" s="82"/>
      <c r="BD290" s="82"/>
      <c r="BE290" s="82"/>
      <c r="BF290" s="82"/>
      <c r="BG290" s="82"/>
      <c r="BH290" s="82"/>
      <c r="BI290" s="82"/>
      <c r="BJ290" s="82"/>
      <c r="BK290" s="82"/>
      <c r="BL290" s="82"/>
      <c r="BM290" s="82"/>
      <c r="BN290" s="147"/>
      <c r="BO290" s="170"/>
      <c r="BP290" s="165"/>
    </row>
    <row r="291" spans="1:68" ht="22.5" customHeight="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237"/>
      <c r="N291" s="82"/>
      <c r="O291" s="82"/>
      <c r="P291" s="82"/>
      <c r="Q291" s="82"/>
      <c r="R291" s="82"/>
      <c r="S291" s="82"/>
      <c r="T291" s="147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147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47"/>
      <c r="BC291" s="82"/>
      <c r="BD291" s="82"/>
      <c r="BE291" s="82"/>
      <c r="BF291" s="82"/>
      <c r="BG291" s="82"/>
      <c r="BH291" s="82"/>
      <c r="BI291" s="82"/>
      <c r="BJ291" s="82"/>
      <c r="BK291" s="82"/>
      <c r="BL291" s="82"/>
      <c r="BM291" s="82"/>
      <c r="BN291" s="147"/>
      <c r="BO291" s="170"/>
      <c r="BP291" s="165"/>
    </row>
    <row r="292" spans="1:68" ht="22.5" customHeight="1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237"/>
      <c r="N292" s="82"/>
      <c r="O292" s="82"/>
      <c r="P292" s="82"/>
      <c r="Q292" s="82"/>
      <c r="R292" s="82"/>
      <c r="S292" s="82"/>
      <c r="T292" s="147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147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47"/>
      <c r="BC292" s="82"/>
      <c r="BD292" s="82"/>
      <c r="BE292" s="82"/>
      <c r="BF292" s="82"/>
      <c r="BG292" s="82"/>
      <c r="BH292" s="82"/>
      <c r="BI292" s="82"/>
      <c r="BJ292" s="82"/>
      <c r="BK292" s="82"/>
      <c r="BL292" s="82"/>
      <c r="BM292" s="82"/>
      <c r="BN292" s="147"/>
      <c r="BO292" s="170"/>
      <c r="BP292" s="165"/>
    </row>
    <row r="293" spans="1:68" ht="22.5" customHeight="1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237"/>
      <c r="N293" s="82"/>
      <c r="O293" s="82"/>
      <c r="P293" s="82"/>
      <c r="Q293" s="82"/>
      <c r="R293" s="82"/>
      <c r="S293" s="82"/>
      <c r="T293" s="147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147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47"/>
      <c r="BC293" s="82"/>
      <c r="BD293" s="82"/>
      <c r="BE293" s="82"/>
      <c r="BF293" s="82"/>
      <c r="BG293" s="82"/>
      <c r="BH293" s="82"/>
      <c r="BI293" s="82"/>
      <c r="BJ293" s="82"/>
      <c r="BK293" s="82"/>
      <c r="BL293" s="82"/>
      <c r="BM293" s="82"/>
      <c r="BN293" s="147"/>
      <c r="BO293" s="170"/>
      <c r="BP293" s="165"/>
    </row>
    <row r="294" spans="1:68" ht="22.5" customHeight="1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237"/>
      <c r="N294" s="82"/>
      <c r="O294" s="82"/>
      <c r="P294" s="82"/>
      <c r="Q294" s="82"/>
      <c r="R294" s="82"/>
      <c r="S294" s="82"/>
      <c r="T294" s="147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147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47"/>
      <c r="BC294" s="82"/>
      <c r="BD294" s="82"/>
      <c r="BE294" s="82"/>
      <c r="BF294" s="82"/>
      <c r="BG294" s="82"/>
      <c r="BH294" s="82"/>
      <c r="BI294" s="82"/>
      <c r="BJ294" s="82"/>
      <c r="BK294" s="82"/>
      <c r="BL294" s="82"/>
      <c r="BM294" s="82"/>
      <c r="BN294" s="147"/>
      <c r="BO294" s="170"/>
      <c r="BP294" s="165"/>
    </row>
    <row r="295" spans="1:68" ht="22.5" customHeight="1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237"/>
      <c r="N295" s="82"/>
      <c r="O295" s="82"/>
      <c r="P295" s="82"/>
      <c r="Q295" s="82"/>
      <c r="R295" s="82"/>
      <c r="S295" s="82"/>
      <c r="T295" s="147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147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47"/>
      <c r="BC295" s="82"/>
      <c r="BD295" s="82"/>
      <c r="BE295" s="82"/>
      <c r="BF295" s="82"/>
      <c r="BG295" s="82"/>
      <c r="BH295" s="82"/>
      <c r="BI295" s="82"/>
      <c r="BJ295" s="82"/>
      <c r="BK295" s="82"/>
      <c r="BL295" s="82"/>
      <c r="BM295" s="82"/>
      <c r="BN295" s="147"/>
      <c r="BO295" s="170"/>
      <c r="BP295" s="165"/>
    </row>
    <row r="296" spans="1:68" ht="22.5" customHeight="1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237"/>
      <c r="N296" s="82"/>
      <c r="O296" s="82"/>
      <c r="P296" s="82"/>
      <c r="Q296" s="82"/>
      <c r="R296" s="82"/>
      <c r="S296" s="82"/>
      <c r="T296" s="147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147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47"/>
      <c r="BC296" s="82"/>
      <c r="BD296" s="82"/>
      <c r="BE296" s="82"/>
      <c r="BF296" s="82"/>
      <c r="BG296" s="82"/>
      <c r="BH296" s="82"/>
      <c r="BI296" s="82"/>
      <c r="BJ296" s="82"/>
      <c r="BK296" s="82"/>
      <c r="BL296" s="82"/>
      <c r="BM296" s="82"/>
      <c r="BN296" s="147"/>
      <c r="BO296" s="170"/>
      <c r="BP296" s="165"/>
    </row>
    <row r="297" spans="1:68" ht="22.5" customHeight="1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237"/>
      <c r="N297" s="82"/>
      <c r="O297" s="82"/>
      <c r="P297" s="82"/>
      <c r="Q297" s="82"/>
      <c r="R297" s="82"/>
      <c r="S297" s="82"/>
      <c r="T297" s="147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147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47"/>
      <c r="BC297" s="82"/>
      <c r="BD297" s="82"/>
      <c r="BE297" s="82"/>
      <c r="BF297" s="82"/>
      <c r="BG297" s="82"/>
      <c r="BH297" s="82"/>
      <c r="BI297" s="82"/>
      <c r="BJ297" s="82"/>
      <c r="BK297" s="82"/>
      <c r="BL297" s="82"/>
      <c r="BM297" s="82"/>
      <c r="BN297" s="147"/>
      <c r="BO297" s="170"/>
      <c r="BP297" s="165"/>
    </row>
    <row r="298" spans="1:68" ht="22.5" customHeight="1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237"/>
      <c r="N298" s="82"/>
      <c r="O298" s="82"/>
      <c r="P298" s="82"/>
      <c r="Q298" s="82"/>
      <c r="R298" s="82"/>
      <c r="S298" s="82"/>
      <c r="T298" s="147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147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47"/>
      <c r="BC298" s="82"/>
      <c r="BD298" s="82"/>
      <c r="BE298" s="82"/>
      <c r="BF298" s="82"/>
      <c r="BG298" s="82"/>
      <c r="BH298" s="82"/>
      <c r="BI298" s="82"/>
      <c r="BJ298" s="82"/>
      <c r="BK298" s="82"/>
      <c r="BL298" s="82"/>
      <c r="BM298" s="82"/>
      <c r="BN298" s="147"/>
      <c r="BO298" s="170"/>
      <c r="BP298" s="165"/>
    </row>
    <row r="299" spans="1:68" ht="22.5" customHeight="1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237"/>
      <c r="N299" s="82"/>
      <c r="O299" s="82"/>
      <c r="P299" s="82"/>
      <c r="Q299" s="82"/>
      <c r="R299" s="82"/>
      <c r="S299" s="82"/>
      <c r="T299" s="147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147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47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147"/>
      <c r="BO299" s="170"/>
      <c r="BP299" s="165"/>
    </row>
    <row r="300" spans="1:68" ht="22.5" customHeight="1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237"/>
      <c r="N300" s="82"/>
      <c r="O300" s="82"/>
      <c r="P300" s="82"/>
      <c r="Q300" s="82"/>
      <c r="R300" s="82"/>
      <c r="S300" s="82"/>
      <c r="T300" s="147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147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47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  <c r="BN300" s="147"/>
      <c r="BO300" s="170"/>
      <c r="BP300" s="165"/>
    </row>
    <row r="301" spans="1:68" ht="22.5" customHeight="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237"/>
      <c r="N301" s="82"/>
      <c r="O301" s="82"/>
      <c r="P301" s="82"/>
      <c r="Q301" s="82"/>
      <c r="R301" s="82"/>
      <c r="S301" s="82"/>
      <c r="T301" s="147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147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47"/>
      <c r="BC301" s="82"/>
      <c r="BD301" s="82"/>
      <c r="BE301" s="82"/>
      <c r="BF301" s="82"/>
      <c r="BG301" s="82"/>
      <c r="BH301" s="82"/>
      <c r="BI301" s="82"/>
      <c r="BJ301" s="82"/>
      <c r="BK301" s="82"/>
      <c r="BL301" s="82"/>
      <c r="BM301" s="82"/>
      <c r="BN301" s="147"/>
      <c r="BO301" s="170"/>
      <c r="BP301" s="165"/>
    </row>
    <row r="302" spans="1:68" ht="22.5" customHeight="1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237"/>
      <c r="N302" s="82"/>
      <c r="O302" s="82"/>
      <c r="P302" s="82"/>
      <c r="Q302" s="82"/>
      <c r="R302" s="82"/>
      <c r="S302" s="82"/>
      <c r="T302" s="147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147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47"/>
      <c r="BC302" s="82"/>
      <c r="BD302" s="82"/>
      <c r="BE302" s="82"/>
      <c r="BF302" s="82"/>
      <c r="BG302" s="82"/>
      <c r="BH302" s="82"/>
      <c r="BI302" s="82"/>
      <c r="BJ302" s="82"/>
      <c r="BK302" s="82"/>
      <c r="BL302" s="82"/>
      <c r="BM302" s="82"/>
      <c r="BN302" s="147"/>
      <c r="BO302" s="170"/>
      <c r="BP302" s="165"/>
    </row>
    <row r="303" spans="1:68" ht="22.5" customHeight="1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237"/>
      <c r="N303" s="82"/>
      <c r="O303" s="82"/>
      <c r="P303" s="82"/>
      <c r="Q303" s="82"/>
      <c r="R303" s="82"/>
      <c r="S303" s="82"/>
      <c r="T303" s="147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147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47"/>
      <c r="BC303" s="82"/>
      <c r="BD303" s="82"/>
      <c r="BE303" s="82"/>
      <c r="BF303" s="82"/>
      <c r="BG303" s="82"/>
      <c r="BH303" s="82"/>
      <c r="BI303" s="82"/>
      <c r="BJ303" s="82"/>
      <c r="BK303" s="82"/>
      <c r="BL303" s="82"/>
      <c r="BM303" s="82"/>
      <c r="BN303" s="147"/>
      <c r="BO303" s="170"/>
      <c r="BP303" s="165"/>
    </row>
    <row r="304" spans="1:68" ht="22.5" customHeight="1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237"/>
      <c r="N304" s="82"/>
      <c r="O304" s="82"/>
      <c r="P304" s="82"/>
      <c r="Q304" s="82"/>
      <c r="R304" s="82"/>
      <c r="S304" s="82"/>
      <c r="T304" s="147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147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47"/>
      <c r="BC304" s="82"/>
      <c r="BD304" s="82"/>
      <c r="BE304" s="82"/>
      <c r="BF304" s="82"/>
      <c r="BG304" s="82"/>
      <c r="BH304" s="82"/>
      <c r="BI304" s="82"/>
      <c r="BJ304" s="82"/>
      <c r="BK304" s="82"/>
      <c r="BL304" s="82"/>
      <c r="BM304" s="82"/>
      <c r="BN304" s="147"/>
      <c r="BO304" s="170"/>
      <c r="BP304" s="165"/>
    </row>
    <row r="305" spans="1:68" ht="22.5" customHeight="1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237"/>
      <c r="N305" s="82"/>
      <c r="O305" s="82"/>
      <c r="P305" s="82"/>
      <c r="Q305" s="82"/>
      <c r="R305" s="82"/>
      <c r="S305" s="82"/>
      <c r="T305" s="147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147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47"/>
      <c r="BC305" s="82"/>
      <c r="BD305" s="82"/>
      <c r="BE305" s="82"/>
      <c r="BF305" s="82"/>
      <c r="BG305" s="82"/>
      <c r="BH305" s="82"/>
      <c r="BI305" s="82"/>
      <c r="BJ305" s="82"/>
      <c r="BK305" s="82"/>
      <c r="BL305" s="82"/>
      <c r="BM305" s="82"/>
      <c r="BN305" s="147"/>
      <c r="BO305" s="170"/>
      <c r="BP305" s="165"/>
    </row>
    <row r="306" spans="1:68" ht="22.5" customHeight="1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237"/>
      <c r="N306" s="82"/>
      <c r="O306" s="82"/>
      <c r="P306" s="82"/>
      <c r="Q306" s="82"/>
      <c r="R306" s="82"/>
      <c r="S306" s="82"/>
      <c r="T306" s="147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147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47"/>
      <c r="BC306" s="82"/>
      <c r="BD306" s="82"/>
      <c r="BE306" s="82"/>
      <c r="BF306" s="82"/>
      <c r="BG306" s="82"/>
      <c r="BH306" s="82"/>
      <c r="BI306" s="82"/>
      <c r="BJ306" s="82"/>
      <c r="BK306" s="82"/>
      <c r="BL306" s="82"/>
      <c r="BM306" s="82"/>
      <c r="BN306" s="147"/>
      <c r="BO306" s="170"/>
      <c r="BP306" s="165"/>
    </row>
    <row r="307" spans="1:68" ht="22.5" customHeight="1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237"/>
      <c r="N307" s="82"/>
      <c r="O307" s="82"/>
      <c r="P307" s="82"/>
      <c r="Q307" s="82"/>
      <c r="R307" s="82"/>
      <c r="S307" s="82"/>
      <c r="T307" s="147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147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47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  <c r="BN307" s="147"/>
      <c r="BO307" s="170"/>
      <c r="BP307" s="165"/>
    </row>
    <row r="308" spans="1:68" ht="22.5" customHeight="1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237"/>
      <c r="N308" s="82"/>
      <c r="O308" s="82"/>
      <c r="P308" s="82"/>
      <c r="Q308" s="82"/>
      <c r="R308" s="82"/>
      <c r="S308" s="82"/>
      <c r="T308" s="147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147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47"/>
      <c r="BC308" s="82"/>
      <c r="BD308" s="82"/>
      <c r="BE308" s="82"/>
      <c r="BF308" s="82"/>
      <c r="BG308" s="82"/>
      <c r="BH308" s="82"/>
      <c r="BI308" s="82"/>
      <c r="BJ308" s="82"/>
      <c r="BK308" s="82"/>
      <c r="BL308" s="82"/>
      <c r="BM308" s="82"/>
      <c r="BN308" s="147"/>
      <c r="BO308" s="170"/>
      <c r="BP308" s="165"/>
    </row>
    <row r="309" spans="1:68" ht="22.5" customHeight="1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237"/>
      <c r="N309" s="82"/>
      <c r="O309" s="82"/>
      <c r="P309" s="82"/>
      <c r="Q309" s="82"/>
      <c r="R309" s="82"/>
      <c r="S309" s="82"/>
      <c r="T309" s="147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147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47"/>
      <c r="BC309" s="82"/>
      <c r="BD309" s="82"/>
      <c r="BE309" s="82"/>
      <c r="BF309" s="82"/>
      <c r="BG309" s="82"/>
      <c r="BH309" s="82"/>
      <c r="BI309" s="82"/>
      <c r="BJ309" s="82"/>
      <c r="BK309" s="82"/>
      <c r="BL309" s="82"/>
      <c r="BM309" s="82"/>
      <c r="BN309" s="147"/>
      <c r="BO309" s="170"/>
      <c r="BP309" s="165"/>
    </row>
    <row r="310" spans="1:68" ht="22.5" customHeight="1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237"/>
      <c r="N310" s="82"/>
      <c r="O310" s="82"/>
      <c r="P310" s="82"/>
      <c r="Q310" s="82"/>
      <c r="R310" s="82"/>
      <c r="S310" s="82"/>
      <c r="T310" s="147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147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47"/>
      <c r="BC310" s="82"/>
      <c r="BD310" s="82"/>
      <c r="BE310" s="82"/>
      <c r="BF310" s="82"/>
      <c r="BG310" s="82"/>
      <c r="BH310" s="82"/>
      <c r="BI310" s="82"/>
      <c r="BJ310" s="82"/>
      <c r="BK310" s="82"/>
      <c r="BL310" s="82"/>
      <c r="BM310" s="82"/>
      <c r="BN310" s="147"/>
      <c r="BO310" s="170"/>
      <c r="BP310" s="165"/>
    </row>
    <row r="311" spans="1:68" ht="22.5" customHeight="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237"/>
      <c r="N311" s="82"/>
      <c r="O311" s="82"/>
      <c r="P311" s="82"/>
      <c r="Q311" s="82"/>
      <c r="R311" s="82"/>
      <c r="S311" s="82"/>
      <c r="T311" s="147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147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47"/>
      <c r="BC311" s="82"/>
      <c r="BD311" s="82"/>
      <c r="BE311" s="82"/>
      <c r="BF311" s="82"/>
      <c r="BG311" s="82"/>
      <c r="BH311" s="82"/>
      <c r="BI311" s="82"/>
      <c r="BJ311" s="82"/>
      <c r="BK311" s="82"/>
      <c r="BL311" s="82"/>
      <c r="BM311" s="82"/>
      <c r="BN311" s="147"/>
      <c r="BO311" s="170"/>
      <c r="BP311" s="165"/>
    </row>
    <row r="312" spans="1:68" ht="22.5" customHeight="1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237"/>
      <c r="N312" s="82"/>
      <c r="O312" s="82"/>
      <c r="P312" s="82"/>
      <c r="Q312" s="82"/>
      <c r="R312" s="82"/>
      <c r="S312" s="82"/>
      <c r="T312" s="147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147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47"/>
      <c r="BC312" s="82"/>
      <c r="BD312" s="82"/>
      <c r="BE312" s="82"/>
      <c r="BF312" s="82"/>
      <c r="BG312" s="82"/>
      <c r="BH312" s="82"/>
      <c r="BI312" s="82"/>
      <c r="BJ312" s="82"/>
      <c r="BK312" s="82"/>
      <c r="BL312" s="82"/>
      <c r="BM312" s="82"/>
      <c r="BN312" s="147"/>
      <c r="BO312" s="170"/>
      <c r="BP312" s="165"/>
    </row>
    <row r="313" spans="1:68" ht="22.5" customHeight="1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237"/>
      <c r="N313" s="82"/>
      <c r="O313" s="82"/>
      <c r="P313" s="82"/>
      <c r="Q313" s="82"/>
      <c r="R313" s="82"/>
      <c r="S313" s="82"/>
      <c r="T313" s="147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147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47"/>
      <c r="BC313" s="82"/>
      <c r="BD313" s="82"/>
      <c r="BE313" s="82"/>
      <c r="BF313" s="82"/>
      <c r="BG313" s="82"/>
      <c r="BH313" s="82"/>
      <c r="BI313" s="82"/>
      <c r="BJ313" s="82"/>
      <c r="BK313" s="82"/>
      <c r="BL313" s="82"/>
      <c r="BM313" s="82"/>
      <c r="BN313" s="147"/>
      <c r="BO313" s="170"/>
      <c r="BP313" s="165"/>
    </row>
    <row r="314" spans="1:68" ht="22.5" customHeight="1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237"/>
      <c r="N314" s="82"/>
      <c r="O314" s="82"/>
      <c r="P314" s="82"/>
      <c r="Q314" s="82"/>
      <c r="R314" s="82"/>
      <c r="S314" s="82"/>
      <c r="T314" s="147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147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47"/>
      <c r="BC314" s="82"/>
      <c r="BD314" s="82"/>
      <c r="BE314" s="82"/>
      <c r="BF314" s="82"/>
      <c r="BG314" s="82"/>
      <c r="BH314" s="82"/>
      <c r="BI314" s="82"/>
      <c r="BJ314" s="82"/>
      <c r="BK314" s="82"/>
      <c r="BL314" s="82"/>
      <c r="BM314" s="82"/>
      <c r="BN314" s="147"/>
      <c r="BO314" s="170"/>
      <c r="BP314" s="165"/>
    </row>
    <row r="315" spans="1:68" ht="22.5" customHeight="1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237"/>
      <c r="N315" s="82"/>
      <c r="O315" s="82"/>
      <c r="P315" s="82"/>
      <c r="Q315" s="82"/>
      <c r="R315" s="82"/>
      <c r="S315" s="82"/>
      <c r="T315" s="147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147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47"/>
      <c r="BC315" s="82"/>
      <c r="BD315" s="82"/>
      <c r="BE315" s="82"/>
      <c r="BF315" s="82"/>
      <c r="BG315" s="82"/>
      <c r="BH315" s="82"/>
      <c r="BI315" s="82"/>
      <c r="BJ315" s="82"/>
      <c r="BK315" s="82"/>
      <c r="BL315" s="82"/>
      <c r="BM315" s="82"/>
      <c r="BN315" s="147"/>
      <c r="BO315" s="170"/>
      <c r="BP315" s="165"/>
    </row>
    <row r="316" spans="1:68" ht="22.5" customHeight="1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237"/>
      <c r="N316" s="82"/>
      <c r="O316" s="82"/>
      <c r="P316" s="82"/>
      <c r="Q316" s="82"/>
      <c r="R316" s="82"/>
      <c r="S316" s="82"/>
      <c r="T316" s="147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147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47"/>
      <c r="BC316" s="82"/>
      <c r="BD316" s="82"/>
      <c r="BE316" s="82"/>
      <c r="BF316" s="82"/>
      <c r="BG316" s="82"/>
      <c r="BH316" s="82"/>
      <c r="BI316" s="82"/>
      <c r="BJ316" s="82"/>
      <c r="BK316" s="82"/>
      <c r="BL316" s="82"/>
      <c r="BM316" s="82"/>
      <c r="BN316" s="147"/>
      <c r="BO316" s="170"/>
      <c r="BP316" s="165"/>
    </row>
    <row r="317" spans="1:68" ht="22.5" customHeight="1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237"/>
      <c r="N317" s="82"/>
      <c r="O317" s="82"/>
      <c r="P317" s="82"/>
      <c r="Q317" s="82"/>
      <c r="R317" s="82"/>
      <c r="S317" s="82"/>
      <c r="T317" s="147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147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47"/>
      <c r="BC317" s="82"/>
      <c r="BD317" s="82"/>
      <c r="BE317" s="82"/>
      <c r="BF317" s="82"/>
      <c r="BG317" s="82"/>
      <c r="BH317" s="82"/>
      <c r="BI317" s="82"/>
      <c r="BJ317" s="82"/>
      <c r="BK317" s="82"/>
      <c r="BL317" s="82"/>
      <c r="BM317" s="82"/>
      <c r="BN317" s="147"/>
      <c r="BO317" s="170"/>
      <c r="BP317" s="165"/>
    </row>
    <row r="318" spans="1:68" ht="22.5" customHeight="1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237"/>
      <c r="N318" s="82"/>
      <c r="O318" s="82"/>
      <c r="P318" s="82"/>
      <c r="Q318" s="82"/>
      <c r="R318" s="82"/>
      <c r="S318" s="82"/>
      <c r="T318" s="147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147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47"/>
      <c r="BC318" s="82"/>
      <c r="BD318" s="82"/>
      <c r="BE318" s="82"/>
      <c r="BF318" s="82"/>
      <c r="BG318" s="82"/>
      <c r="BH318" s="82"/>
      <c r="BI318" s="82"/>
      <c r="BJ318" s="82"/>
      <c r="BK318" s="82"/>
      <c r="BL318" s="82"/>
      <c r="BM318" s="82"/>
      <c r="BN318" s="147"/>
      <c r="BO318" s="170"/>
      <c r="BP318" s="165"/>
    </row>
    <row r="319" spans="1:68" ht="22.5" customHeight="1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237"/>
      <c r="N319" s="82"/>
      <c r="O319" s="82"/>
      <c r="P319" s="82"/>
      <c r="Q319" s="82"/>
      <c r="R319" s="82"/>
      <c r="S319" s="82"/>
      <c r="T319" s="147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147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47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147"/>
      <c r="BO319" s="170"/>
      <c r="BP319" s="165"/>
    </row>
    <row r="320" spans="1:68" ht="22.5" customHeight="1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237"/>
      <c r="N320" s="82"/>
      <c r="O320" s="82"/>
      <c r="P320" s="82"/>
      <c r="Q320" s="82"/>
      <c r="R320" s="82"/>
      <c r="S320" s="82"/>
      <c r="T320" s="147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147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47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  <c r="BN320" s="147"/>
      <c r="BO320" s="170"/>
      <c r="BP320" s="165"/>
    </row>
    <row r="321" spans="1:68" ht="22.5" customHeight="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237"/>
      <c r="N321" s="82"/>
      <c r="O321" s="82"/>
      <c r="P321" s="82"/>
      <c r="Q321" s="82"/>
      <c r="R321" s="82"/>
      <c r="S321" s="82"/>
      <c r="T321" s="147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147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47"/>
      <c r="BC321" s="82"/>
      <c r="BD321" s="82"/>
      <c r="BE321" s="82"/>
      <c r="BF321" s="82"/>
      <c r="BG321" s="82"/>
      <c r="BH321" s="82"/>
      <c r="BI321" s="82"/>
      <c r="BJ321" s="82"/>
      <c r="BK321" s="82"/>
      <c r="BL321" s="82"/>
      <c r="BM321" s="82"/>
      <c r="BN321" s="147"/>
      <c r="BO321" s="170"/>
      <c r="BP321" s="165"/>
    </row>
    <row r="322" spans="1:68" ht="22.5" customHeight="1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237"/>
      <c r="N322" s="82"/>
      <c r="O322" s="82"/>
      <c r="P322" s="82"/>
      <c r="Q322" s="82"/>
      <c r="R322" s="82"/>
      <c r="S322" s="82"/>
      <c r="T322" s="147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147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47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  <c r="BN322" s="147"/>
      <c r="BO322" s="170"/>
      <c r="BP322" s="165"/>
    </row>
    <row r="323" spans="1:68" ht="22.5" customHeight="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237"/>
      <c r="N323" s="82"/>
      <c r="O323" s="82"/>
      <c r="P323" s="82"/>
      <c r="Q323" s="82"/>
      <c r="R323" s="82"/>
      <c r="S323" s="82"/>
      <c r="T323" s="147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147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47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  <c r="BN323" s="147"/>
      <c r="BO323" s="170"/>
      <c r="BP323" s="165"/>
    </row>
    <row r="324" spans="1:68" ht="22.5" customHeight="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237"/>
      <c r="N324" s="82"/>
      <c r="O324" s="82"/>
      <c r="P324" s="82"/>
      <c r="Q324" s="82"/>
      <c r="R324" s="82"/>
      <c r="S324" s="82"/>
      <c r="T324" s="147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147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47"/>
      <c r="BC324" s="82"/>
      <c r="BD324" s="82"/>
      <c r="BE324" s="82"/>
      <c r="BF324" s="82"/>
      <c r="BG324" s="82"/>
      <c r="BH324" s="82"/>
      <c r="BI324" s="82"/>
      <c r="BJ324" s="82"/>
      <c r="BK324" s="82"/>
      <c r="BL324" s="82"/>
      <c r="BM324" s="82"/>
      <c r="BN324" s="147"/>
      <c r="BO324" s="170"/>
      <c r="BP324" s="165"/>
    </row>
    <row r="325" spans="1:68" ht="22.5" customHeight="1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237"/>
      <c r="N325" s="82"/>
      <c r="O325" s="82"/>
      <c r="P325" s="82"/>
      <c r="Q325" s="82"/>
      <c r="R325" s="82"/>
      <c r="S325" s="82"/>
      <c r="T325" s="147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147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47"/>
      <c r="BC325" s="82"/>
      <c r="BD325" s="82"/>
      <c r="BE325" s="82"/>
      <c r="BF325" s="82"/>
      <c r="BG325" s="82"/>
      <c r="BH325" s="82"/>
      <c r="BI325" s="82"/>
      <c r="BJ325" s="82"/>
      <c r="BK325" s="82"/>
      <c r="BL325" s="82"/>
      <c r="BM325" s="82"/>
      <c r="BN325" s="147"/>
      <c r="BO325" s="170"/>
      <c r="BP325" s="165"/>
    </row>
    <row r="326" spans="1:68" ht="22.5" customHeight="1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237"/>
      <c r="N326" s="82"/>
      <c r="O326" s="82"/>
      <c r="P326" s="82"/>
      <c r="Q326" s="82"/>
      <c r="R326" s="82"/>
      <c r="S326" s="82"/>
      <c r="T326" s="147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147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47"/>
      <c r="BC326" s="82"/>
      <c r="BD326" s="82"/>
      <c r="BE326" s="82"/>
      <c r="BF326" s="82"/>
      <c r="BG326" s="82"/>
      <c r="BH326" s="82"/>
      <c r="BI326" s="82"/>
      <c r="BJ326" s="82"/>
      <c r="BK326" s="82"/>
      <c r="BL326" s="82"/>
      <c r="BM326" s="82"/>
      <c r="BN326" s="147"/>
      <c r="BO326" s="170"/>
      <c r="BP326" s="165"/>
    </row>
    <row r="327" spans="1:68" ht="22.5" customHeight="1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237"/>
      <c r="N327" s="82"/>
      <c r="O327" s="82"/>
      <c r="P327" s="82"/>
      <c r="Q327" s="82"/>
      <c r="R327" s="82"/>
      <c r="S327" s="82"/>
      <c r="T327" s="147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147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47"/>
      <c r="BC327" s="82"/>
      <c r="BD327" s="82"/>
      <c r="BE327" s="82"/>
      <c r="BF327" s="82"/>
      <c r="BG327" s="82"/>
      <c r="BH327" s="82"/>
      <c r="BI327" s="82"/>
      <c r="BJ327" s="82"/>
      <c r="BK327" s="82"/>
      <c r="BL327" s="82"/>
      <c r="BM327" s="82"/>
      <c r="BN327" s="147"/>
      <c r="BO327" s="170"/>
      <c r="BP327" s="165"/>
    </row>
    <row r="328" spans="1:68" ht="22.5" customHeight="1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237"/>
      <c r="N328" s="82"/>
      <c r="O328" s="82"/>
      <c r="P328" s="82"/>
      <c r="Q328" s="82"/>
      <c r="R328" s="82"/>
      <c r="S328" s="82"/>
      <c r="T328" s="147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147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47"/>
      <c r="BC328" s="82"/>
      <c r="BD328" s="82"/>
      <c r="BE328" s="82"/>
      <c r="BF328" s="82"/>
      <c r="BG328" s="82"/>
      <c r="BH328" s="82"/>
      <c r="BI328" s="82"/>
      <c r="BJ328" s="82"/>
      <c r="BK328" s="82"/>
      <c r="BL328" s="82"/>
      <c r="BM328" s="82"/>
      <c r="BN328" s="147"/>
      <c r="BO328" s="170"/>
      <c r="BP328" s="165"/>
    </row>
    <row r="329" spans="1:68" ht="22.5" customHeight="1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237"/>
      <c r="N329" s="82"/>
      <c r="O329" s="82"/>
      <c r="P329" s="82"/>
      <c r="Q329" s="82"/>
      <c r="R329" s="82"/>
      <c r="S329" s="82"/>
      <c r="T329" s="147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147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47"/>
      <c r="BC329" s="82"/>
      <c r="BD329" s="82"/>
      <c r="BE329" s="82"/>
      <c r="BF329" s="82"/>
      <c r="BG329" s="82"/>
      <c r="BH329" s="82"/>
      <c r="BI329" s="82"/>
      <c r="BJ329" s="82"/>
      <c r="BK329" s="82"/>
      <c r="BL329" s="82"/>
      <c r="BM329" s="82"/>
      <c r="BN329" s="147"/>
      <c r="BO329" s="170"/>
      <c r="BP329" s="165"/>
    </row>
    <row r="330" spans="1:68" ht="22.5" customHeight="1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237"/>
      <c r="N330" s="82"/>
      <c r="O330" s="82"/>
      <c r="P330" s="82"/>
      <c r="Q330" s="82"/>
      <c r="R330" s="82"/>
      <c r="S330" s="82"/>
      <c r="T330" s="147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147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47"/>
      <c r="BC330" s="82"/>
      <c r="BD330" s="82"/>
      <c r="BE330" s="82"/>
      <c r="BF330" s="82"/>
      <c r="BG330" s="82"/>
      <c r="BH330" s="82"/>
      <c r="BI330" s="82"/>
      <c r="BJ330" s="82"/>
      <c r="BK330" s="82"/>
      <c r="BL330" s="82"/>
      <c r="BM330" s="82"/>
      <c r="BN330" s="147"/>
      <c r="BO330" s="170"/>
      <c r="BP330" s="165"/>
    </row>
    <row r="331" spans="1:68" ht="22.5" customHeight="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237"/>
      <c r="N331" s="82"/>
      <c r="O331" s="82"/>
      <c r="P331" s="82"/>
      <c r="Q331" s="82"/>
      <c r="R331" s="82"/>
      <c r="S331" s="82"/>
      <c r="T331" s="147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147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47"/>
      <c r="BC331" s="82"/>
      <c r="BD331" s="82"/>
      <c r="BE331" s="82"/>
      <c r="BF331" s="82"/>
      <c r="BG331" s="82"/>
      <c r="BH331" s="82"/>
      <c r="BI331" s="82"/>
      <c r="BJ331" s="82"/>
      <c r="BK331" s="82"/>
      <c r="BL331" s="82"/>
      <c r="BM331" s="82"/>
      <c r="BN331" s="147"/>
      <c r="BO331" s="170"/>
      <c r="BP331" s="165"/>
    </row>
    <row r="332" spans="1:68" ht="22.5" customHeight="1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237"/>
      <c r="N332" s="82"/>
      <c r="O332" s="82"/>
      <c r="P332" s="82"/>
      <c r="Q332" s="82"/>
      <c r="R332" s="82"/>
      <c r="S332" s="82"/>
      <c r="T332" s="147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147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47"/>
      <c r="BC332" s="82"/>
      <c r="BD332" s="82"/>
      <c r="BE332" s="82"/>
      <c r="BF332" s="82"/>
      <c r="BG332" s="82"/>
      <c r="BH332" s="82"/>
      <c r="BI332" s="82"/>
      <c r="BJ332" s="82"/>
      <c r="BK332" s="82"/>
      <c r="BL332" s="82"/>
      <c r="BM332" s="82"/>
      <c r="BN332" s="147"/>
      <c r="BO332" s="170"/>
      <c r="BP332" s="165"/>
    </row>
    <row r="333" spans="1:68" ht="22.5" customHeight="1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237"/>
      <c r="N333" s="82"/>
      <c r="O333" s="82"/>
      <c r="P333" s="82"/>
      <c r="Q333" s="82"/>
      <c r="R333" s="82"/>
      <c r="S333" s="82"/>
      <c r="T333" s="147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147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47"/>
      <c r="BC333" s="82"/>
      <c r="BD333" s="82"/>
      <c r="BE333" s="82"/>
      <c r="BF333" s="82"/>
      <c r="BG333" s="82"/>
      <c r="BH333" s="82"/>
      <c r="BI333" s="82"/>
      <c r="BJ333" s="82"/>
      <c r="BK333" s="82"/>
      <c r="BL333" s="82"/>
      <c r="BM333" s="82"/>
      <c r="BN333" s="147"/>
      <c r="BO333" s="170"/>
      <c r="BP333" s="165"/>
    </row>
    <row r="334" spans="1:68" ht="22.5" customHeight="1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237"/>
      <c r="N334" s="82"/>
      <c r="O334" s="82"/>
      <c r="P334" s="82"/>
      <c r="Q334" s="82"/>
      <c r="R334" s="82"/>
      <c r="S334" s="82"/>
      <c r="T334" s="147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147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47"/>
      <c r="BC334" s="82"/>
      <c r="BD334" s="82"/>
      <c r="BE334" s="82"/>
      <c r="BF334" s="82"/>
      <c r="BG334" s="82"/>
      <c r="BH334" s="82"/>
      <c r="BI334" s="82"/>
      <c r="BJ334" s="82"/>
      <c r="BK334" s="82"/>
      <c r="BL334" s="82"/>
      <c r="BM334" s="82"/>
      <c r="BN334" s="147"/>
      <c r="BO334" s="170"/>
      <c r="BP334" s="165"/>
    </row>
    <row r="335" spans="1:68" ht="22.5" customHeight="1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237"/>
      <c r="N335" s="82"/>
      <c r="O335" s="82"/>
      <c r="P335" s="82"/>
      <c r="Q335" s="82"/>
      <c r="R335" s="82"/>
      <c r="S335" s="82"/>
      <c r="T335" s="147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147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47"/>
      <c r="BC335" s="82"/>
      <c r="BD335" s="82"/>
      <c r="BE335" s="82"/>
      <c r="BF335" s="82"/>
      <c r="BG335" s="82"/>
      <c r="BH335" s="82"/>
      <c r="BI335" s="82"/>
      <c r="BJ335" s="82"/>
      <c r="BK335" s="82"/>
      <c r="BL335" s="82"/>
      <c r="BM335" s="82"/>
      <c r="BN335" s="147"/>
      <c r="BO335" s="170"/>
      <c r="BP335" s="165"/>
    </row>
    <row r="336" spans="1:68" ht="22.5" customHeight="1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237"/>
      <c r="N336" s="82"/>
      <c r="O336" s="82"/>
      <c r="P336" s="82"/>
      <c r="Q336" s="82"/>
      <c r="R336" s="82"/>
      <c r="S336" s="82"/>
      <c r="T336" s="147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147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47"/>
      <c r="BC336" s="82"/>
      <c r="BD336" s="82"/>
      <c r="BE336" s="82"/>
      <c r="BF336" s="82"/>
      <c r="BG336" s="82"/>
      <c r="BH336" s="82"/>
      <c r="BI336" s="82"/>
      <c r="BJ336" s="82"/>
      <c r="BK336" s="82"/>
      <c r="BL336" s="82"/>
      <c r="BM336" s="82"/>
      <c r="BN336" s="147"/>
      <c r="BO336" s="170"/>
      <c r="BP336" s="165"/>
    </row>
    <row r="337" spans="1:68" ht="22.5" customHeight="1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237"/>
      <c r="N337" s="82"/>
      <c r="O337" s="82"/>
      <c r="P337" s="82"/>
      <c r="Q337" s="82"/>
      <c r="R337" s="82"/>
      <c r="S337" s="82"/>
      <c r="T337" s="147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147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47"/>
      <c r="BC337" s="82"/>
      <c r="BD337" s="82"/>
      <c r="BE337" s="82"/>
      <c r="BF337" s="82"/>
      <c r="BG337" s="82"/>
      <c r="BH337" s="82"/>
      <c r="BI337" s="82"/>
      <c r="BJ337" s="82"/>
      <c r="BK337" s="82"/>
      <c r="BL337" s="82"/>
      <c r="BM337" s="82"/>
      <c r="BN337" s="147"/>
      <c r="BO337" s="170"/>
      <c r="BP337" s="165"/>
    </row>
    <row r="338" spans="1:68" ht="22.5" customHeight="1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237"/>
      <c r="N338" s="82"/>
      <c r="O338" s="82"/>
      <c r="P338" s="82"/>
      <c r="Q338" s="82"/>
      <c r="R338" s="82"/>
      <c r="S338" s="82"/>
      <c r="T338" s="147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147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47"/>
      <c r="BC338" s="82"/>
      <c r="BD338" s="82"/>
      <c r="BE338" s="82"/>
      <c r="BF338" s="82"/>
      <c r="BG338" s="82"/>
      <c r="BH338" s="82"/>
      <c r="BI338" s="82"/>
      <c r="BJ338" s="82"/>
      <c r="BK338" s="82"/>
      <c r="BL338" s="82"/>
      <c r="BM338" s="82"/>
      <c r="BN338" s="147"/>
      <c r="BO338" s="170"/>
      <c r="BP338" s="165"/>
    </row>
    <row r="339" spans="1:68" ht="22.5" customHeight="1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237"/>
      <c r="N339" s="82"/>
      <c r="O339" s="82"/>
      <c r="P339" s="82"/>
      <c r="Q339" s="82"/>
      <c r="R339" s="82"/>
      <c r="S339" s="82"/>
      <c r="T339" s="147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147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47"/>
      <c r="BC339" s="82"/>
      <c r="BD339" s="82"/>
      <c r="BE339" s="82"/>
      <c r="BF339" s="82"/>
      <c r="BG339" s="82"/>
      <c r="BH339" s="82"/>
      <c r="BI339" s="82"/>
      <c r="BJ339" s="82"/>
      <c r="BK339" s="82"/>
      <c r="BL339" s="82"/>
      <c r="BM339" s="82"/>
      <c r="BN339" s="147"/>
      <c r="BO339" s="170"/>
      <c r="BP339" s="165"/>
    </row>
    <row r="340" spans="1:68" ht="22.5" customHeight="1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237"/>
      <c r="N340" s="82"/>
      <c r="O340" s="82"/>
      <c r="P340" s="82"/>
      <c r="Q340" s="82"/>
      <c r="R340" s="82"/>
      <c r="S340" s="82"/>
      <c r="T340" s="147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147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47"/>
      <c r="BC340" s="82"/>
      <c r="BD340" s="82"/>
      <c r="BE340" s="82"/>
      <c r="BF340" s="82"/>
      <c r="BG340" s="82"/>
      <c r="BH340" s="82"/>
      <c r="BI340" s="82"/>
      <c r="BJ340" s="82"/>
      <c r="BK340" s="82"/>
      <c r="BL340" s="82"/>
      <c r="BM340" s="82"/>
      <c r="BN340" s="147"/>
      <c r="BO340" s="170"/>
      <c r="BP340" s="165"/>
    </row>
    <row r="341" spans="1:68" ht="22.5" customHeight="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237"/>
      <c r="N341" s="82"/>
      <c r="O341" s="82"/>
      <c r="P341" s="82"/>
      <c r="Q341" s="82"/>
      <c r="R341" s="82"/>
      <c r="S341" s="82"/>
      <c r="T341" s="147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147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47"/>
      <c r="BC341" s="82"/>
      <c r="BD341" s="82"/>
      <c r="BE341" s="82"/>
      <c r="BF341" s="82"/>
      <c r="BG341" s="82"/>
      <c r="BH341" s="82"/>
      <c r="BI341" s="82"/>
      <c r="BJ341" s="82"/>
      <c r="BK341" s="82"/>
      <c r="BL341" s="82"/>
      <c r="BM341" s="82"/>
      <c r="BN341" s="147"/>
      <c r="BO341" s="170"/>
      <c r="BP341" s="165"/>
    </row>
    <row r="342" spans="1:68" ht="22.5" customHeight="1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237"/>
      <c r="N342" s="82"/>
      <c r="O342" s="82"/>
      <c r="P342" s="82"/>
      <c r="Q342" s="82"/>
      <c r="R342" s="82"/>
      <c r="S342" s="82"/>
      <c r="T342" s="147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147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47"/>
      <c r="BC342" s="82"/>
      <c r="BD342" s="82"/>
      <c r="BE342" s="82"/>
      <c r="BF342" s="82"/>
      <c r="BG342" s="82"/>
      <c r="BH342" s="82"/>
      <c r="BI342" s="82"/>
      <c r="BJ342" s="82"/>
      <c r="BK342" s="82"/>
      <c r="BL342" s="82"/>
      <c r="BM342" s="82"/>
      <c r="BN342" s="147"/>
      <c r="BO342" s="170"/>
      <c r="BP342" s="165"/>
    </row>
    <row r="343" spans="1:68" ht="22.5" customHeight="1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237"/>
      <c r="N343" s="82"/>
      <c r="O343" s="82"/>
      <c r="P343" s="82"/>
      <c r="Q343" s="82"/>
      <c r="R343" s="82"/>
      <c r="S343" s="82"/>
      <c r="T343" s="147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147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47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  <c r="BN343" s="147"/>
      <c r="BO343" s="170"/>
      <c r="BP343" s="165"/>
    </row>
    <row r="344" spans="1:68" ht="22.5" customHeight="1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237"/>
      <c r="N344" s="82"/>
      <c r="O344" s="82"/>
      <c r="P344" s="82"/>
      <c r="Q344" s="82"/>
      <c r="R344" s="82"/>
      <c r="S344" s="82"/>
      <c r="T344" s="147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147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47"/>
      <c r="BC344" s="82"/>
      <c r="BD344" s="82"/>
      <c r="BE344" s="82"/>
      <c r="BF344" s="82"/>
      <c r="BG344" s="82"/>
      <c r="BH344" s="82"/>
      <c r="BI344" s="82"/>
      <c r="BJ344" s="82"/>
      <c r="BK344" s="82"/>
      <c r="BL344" s="82"/>
      <c r="BM344" s="82"/>
      <c r="BN344" s="147"/>
      <c r="BO344" s="170"/>
      <c r="BP344" s="165"/>
    </row>
    <row r="345" spans="1:68" ht="22.5" customHeight="1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237"/>
      <c r="N345" s="82"/>
      <c r="O345" s="82"/>
      <c r="P345" s="82"/>
      <c r="Q345" s="82"/>
      <c r="R345" s="82"/>
      <c r="S345" s="82"/>
      <c r="T345" s="147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147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47"/>
      <c r="BC345" s="82"/>
      <c r="BD345" s="82"/>
      <c r="BE345" s="82"/>
      <c r="BF345" s="82"/>
      <c r="BG345" s="82"/>
      <c r="BH345" s="82"/>
      <c r="BI345" s="82"/>
      <c r="BJ345" s="82"/>
      <c r="BK345" s="82"/>
      <c r="BL345" s="82"/>
      <c r="BM345" s="82"/>
      <c r="BN345" s="147"/>
      <c r="BO345" s="170"/>
      <c r="BP345" s="165"/>
    </row>
    <row r="346" spans="1:68" ht="22.5" customHeight="1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237"/>
      <c r="N346" s="82"/>
      <c r="O346" s="82"/>
      <c r="P346" s="82"/>
      <c r="Q346" s="82"/>
      <c r="R346" s="82"/>
      <c r="S346" s="82"/>
      <c r="T346" s="147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147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47"/>
      <c r="BC346" s="82"/>
      <c r="BD346" s="82"/>
      <c r="BE346" s="82"/>
      <c r="BF346" s="82"/>
      <c r="BG346" s="82"/>
      <c r="BH346" s="82"/>
      <c r="BI346" s="82"/>
      <c r="BJ346" s="82"/>
      <c r="BK346" s="82"/>
      <c r="BL346" s="82"/>
      <c r="BM346" s="82"/>
      <c r="BN346" s="147"/>
      <c r="BO346" s="170"/>
      <c r="BP346" s="165"/>
    </row>
    <row r="347" spans="1:68" ht="22.5" customHeight="1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237"/>
      <c r="N347" s="82"/>
      <c r="O347" s="82"/>
      <c r="P347" s="82"/>
      <c r="Q347" s="82"/>
      <c r="R347" s="82"/>
      <c r="S347" s="82"/>
      <c r="T347" s="147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147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47"/>
      <c r="BC347" s="82"/>
      <c r="BD347" s="82"/>
      <c r="BE347" s="82"/>
      <c r="BF347" s="82"/>
      <c r="BG347" s="82"/>
      <c r="BH347" s="82"/>
      <c r="BI347" s="82"/>
      <c r="BJ347" s="82"/>
      <c r="BK347" s="82"/>
      <c r="BL347" s="82"/>
      <c r="BM347" s="82"/>
      <c r="BN347" s="147"/>
      <c r="BO347" s="170"/>
      <c r="BP347" s="165"/>
    </row>
    <row r="348" spans="1:68" ht="22.5" customHeight="1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237"/>
      <c r="N348" s="82"/>
      <c r="O348" s="82"/>
      <c r="P348" s="82"/>
      <c r="Q348" s="82"/>
      <c r="R348" s="82"/>
      <c r="S348" s="82"/>
      <c r="T348" s="147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147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47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  <c r="BN348" s="147"/>
      <c r="BO348" s="170"/>
      <c r="BP348" s="165"/>
    </row>
    <row r="349" spans="1:68" ht="22.5" customHeight="1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237"/>
      <c r="N349" s="82"/>
      <c r="O349" s="82"/>
      <c r="P349" s="82"/>
      <c r="Q349" s="82"/>
      <c r="R349" s="82"/>
      <c r="S349" s="82"/>
      <c r="T349" s="147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147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47"/>
      <c r="BC349" s="82"/>
      <c r="BD349" s="82"/>
      <c r="BE349" s="82"/>
      <c r="BF349" s="82"/>
      <c r="BG349" s="82"/>
      <c r="BH349" s="82"/>
      <c r="BI349" s="82"/>
      <c r="BJ349" s="82"/>
      <c r="BK349" s="82"/>
      <c r="BL349" s="82"/>
      <c r="BM349" s="82"/>
      <c r="BN349" s="147"/>
      <c r="BO349" s="170"/>
      <c r="BP349" s="165"/>
    </row>
    <row r="350" spans="1:68" ht="22.5" customHeight="1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237"/>
      <c r="N350" s="82"/>
      <c r="O350" s="82"/>
      <c r="P350" s="82"/>
      <c r="Q350" s="82"/>
      <c r="R350" s="82"/>
      <c r="S350" s="82"/>
      <c r="T350" s="147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147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47"/>
      <c r="BC350" s="82"/>
      <c r="BD350" s="82"/>
      <c r="BE350" s="82"/>
      <c r="BF350" s="82"/>
      <c r="BG350" s="82"/>
      <c r="BH350" s="82"/>
      <c r="BI350" s="82"/>
      <c r="BJ350" s="82"/>
      <c r="BK350" s="82"/>
      <c r="BL350" s="82"/>
      <c r="BM350" s="82"/>
      <c r="BN350" s="147"/>
      <c r="BO350" s="170"/>
      <c r="BP350" s="165"/>
    </row>
    <row r="351" spans="1:68" ht="22.5" customHeight="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237"/>
      <c r="N351" s="82"/>
      <c r="O351" s="82"/>
      <c r="P351" s="82"/>
      <c r="Q351" s="82"/>
      <c r="R351" s="82"/>
      <c r="S351" s="82"/>
      <c r="T351" s="147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147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47"/>
      <c r="BC351" s="82"/>
      <c r="BD351" s="82"/>
      <c r="BE351" s="82"/>
      <c r="BF351" s="82"/>
      <c r="BG351" s="82"/>
      <c r="BH351" s="82"/>
      <c r="BI351" s="82"/>
      <c r="BJ351" s="82"/>
      <c r="BK351" s="82"/>
      <c r="BL351" s="82"/>
      <c r="BM351" s="82"/>
      <c r="BN351" s="147"/>
      <c r="BO351" s="170"/>
      <c r="BP351" s="165"/>
    </row>
    <row r="352" spans="1:68" ht="22.5" customHeight="1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237"/>
      <c r="N352" s="82"/>
      <c r="O352" s="82"/>
      <c r="P352" s="82"/>
      <c r="Q352" s="82"/>
      <c r="R352" s="82"/>
      <c r="S352" s="82"/>
      <c r="T352" s="147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147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47"/>
      <c r="BC352" s="82"/>
      <c r="BD352" s="82"/>
      <c r="BE352" s="82"/>
      <c r="BF352" s="82"/>
      <c r="BG352" s="82"/>
      <c r="BH352" s="82"/>
      <c r="BI352" s="82"/>
      <c r="BJ352" s="82"/>
      <c r="BK352" s="82"/>
      <c r="BL352" s="82"/>
      <c r="BM352" s="82"/>
      <c r="BN352" s="147"/>
      <c r="BO352" s="170"/>
      <c r="BP352" s="165"/>
    </row>
    <row r="353" spans="1:68" ht="22.5" customHeight="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237"/>
      <c r="N353" s="82"/>
      <c r="O353" s="82"/>
      <c r="P353" s="82"/>
      <c r="Q353" s="82"/>
      <c r="R353" s="82"/>
      <c r="S353" s="82"/>
      <c r="T353" s="147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147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47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  <c r="BN353" s="147"/>
      <c r="BO353" s="170"/>
      <c r="BP353" s="165"/>
    </row>
    <row r="354" spans="1:68" ht="22.5" customHeight="1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237"/>
      <c r="N354" s="82"/>
      <c r="O354" s="82"/>
      <c r="P354" s="82"/>
      <c r="Q354" s="82"/>
      <c r="R354" s="82"/>
      <c r="S354" s="82"/>
      <c r="T354" s="147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147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47"/>
      <c r="BC354" s="82"/>
      <c r="BD354" s="82"/>
      <c r="BE354" s="82"/>
      <c r="BF354" s="82"/>
      <c r="BG354" s="82"/>
      <c r="BH354" s="82"/>
      <c r="BI354" s="82"/>
      <c r="BJ354" s="82"/>
      <c r="BK354" s="82"/>
      <c r="BL354" s="82"/>
      <c r="BM354" s="82"/>
      <c r="BN354" s="147"/>
      <c r="BO354" s="170"/>
      <c r="BP354" s="165"/>
    </row>
    <row r="355" spans="1:68" ht="22.5" customHeight="1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237"/>
      <c r="N355" s="82"/>
      <c r="O355" s="82"/>
      <c r="P355" s="82"/>
      <c r="Q355" s="82"/>
      <c r="R355" s="82"/>
      <c r="S355" s="82"/>
      <c r="T355" s="147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147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47"/>
      <c r="BC355" s="82"/>
      <c r="BD355" s="82"/>
      <c r="BE355" s="82"/>
      <c r="BF355" s="82"/>
      <c r="BG355" s="82"/>
      <c r="BH355" s="82"/>
      <c r="BI355" s="82"/>
      <c r="BJ355" s="82"/>
      <c r="BK355" s="82"/>
      <c r="BL355" s="82"/>
      <c r="BM355" s="82"/>
      <c r="BN355" s="147"/>
      <c r="BO355" s="170"/>
      <c r="BP355" s="165"/>
    </row>
    <row r="356" spans="1:68" ht="22.5" customHeight="1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237"/>
      <c r="N356" s="82"/>
      <c r="O356" s="82"/>
      <c r="P356" s="82"/>
      <c r="Q356" s="82"/>
      <c r="R356" s="82"/>
      <c r="S356" s="82"/>
      <c r="T356" s="147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147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47"/>
      <c r="BC356" s="82"/>
      <c r="BD356" s="82"/>
      <c r="BE356" s="82"/>
      <c r="BF356" s="82"/>
      <c r="BG356" s="82"/>
      <c r="BH356" s="82"/>
      <c r="BI356" s="82"/>
      <c r="BJ356" s="82"/>
      <c r="BK356" s="82"/>
      <c r="BL356" s="82"/>
      <c r="BM356" s="82"/>
      <c r="BN356" s="147"/>
      <c r="BO356" s="170"/>
      <c r="BP356" s="165"/>
    </row>
    <row r="357" spans="1:68" ht="22.5" customHeight="1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237"/>
      <c r="N357" s="82"/>
      <c r="O357" s="82"/>
      <c r="P357" s="82"/>
      <c r="Q357" s="82"/>
      <c r="R357" s="82"/>
      <c r="S357" s="82"/>
      <c r="T357" s="147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147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47"/>
      <c r="BC357" s="82"/>
      <c r="BD357" s="82"/>
      <c r="BE357" s="82"/>
      <c r="BF357" s="82"/>
      <c r="BG357" s="82"/>
      <c r="BH357" s="82"/>
      <c r="BI357" s="82"/>
      <c r="BJ357" s="82"/>
      <c r="BK357" s="82"/>
      <c r="BL357" s="82"/>
      <c r="BM357" s="82"/>
      <c r="BN357" s="147"/>
      <c r="BO357" s="170"/>
      <c r="BP357" s="165"/>
    </row>
    <row r="358" spans="1:68" ht="22.5" customHeight="1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237"/>
      <c r="N358" s="82"/>
      <c r="O358" s="82"/>
      <c r="P358" s="82"/>
      <c r="Q358" s="82"/>
      <c r="R358" s="82"/>
      <c r="S358" s="82"/>
      <c r="T358" s="147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147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47"/>
      <c r="BC358" s="82"/>
      <c r="BD358" s="82"/>
      <c r="BE358" s="82"/>
      <c r="BF358" s="82"/>
      <c r="BG358" s="82"/>
      <c r="BH358" s="82"/>
      <c r="BI358" s="82"/>
      <c r="BJ358" s="82"/>
      <c r="BK358" s="82"/>
      <c r="BL358" s="82"/>
      <c r="BM358" s="82"/>
      <c r="BN358" s="147"/>
      <c r="BO358" s="170"/>
      <c r="BP358" s="165"/>
    </row>
    <row r="359" spans="1:68" ht="22.5" customHeight="1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237"/>
      <c r="N359" s="82"/>
      <c r="O359" s="82"/>
      <c r="P359" s="82"/>
      <c r="Q359" s="82"/>
      <c r="R359" s="82"/>
      <c r="S359" s="82"/>
      <c r="T359" s="147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147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47"/>
      <c r="BC359" s="82"/>
      <c r="BD359" s="82"/>
      <c r="BE359" s="82"/>
      <c r="BF359" s="82"/>
      <c r="BG359" s="82"/>
      <c r="BH359" s="82"/>
      <c r="BI359" s="82"/>
      <c r="BJ359" s="82"/>
      <c r="BK359" s="82"/>
      <c r="BL359" s="82"/>
      <c r="BM359" s="82"/>
      <c r="BN359" s="147"/>
      <c r="BO359" s="170"/>
      <c r="BP359" s="165"/>
    </row>
    <row r="360" spans="1:68" ht="22.5" customHeight="1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237"/>
      <c r="N360" s="82"/>
      <c r="O360" s="82"/>
      <c r="P360" s="82"/>
      <c r="Q360" s="82"/>
      <c r="R360" s="82"/>
      <c r="S360" s="82"/>
      <c r="T360" s="147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147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47"/>
      <c r="BC360" s="82"/>
      <c r="BD360" s="82"/>
      <c r="BE360" s="82"/>
      <c r="BF360" s="82"/>
      <c r="BG360" s="82"/>
      <c r="BH360" s="82"/>
      <c r="BI360" s="82"/>
      <c r="BJ360" s="82"/>
      <c r="BK360" s="82"/>
      <c r="BL360" s="82"/>
      <c r="BM360" s="82"/>
      <c r="BN360" s="147"/>
      <c r="BO360" s="170"/>
      <c r="BP360" s="165"/>
    </row>
    <row r="361" spans="1:68" ht="22.5" customHeight="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237"/>
      <c r="N361" s="82"/>
      <c r="O361" s="82"/>
      <c r="P361" s="82"/>
      <c r="Q361" s="82"/>
      <c r="R361" s="82"/>
      <c r="S361" s="82"/>
      <c r="T361" s="147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147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47"/>
      <c r="BC361" s="82"/>
      <c r="BD361" s="82"/>
      <c r="BE361" s="82"/>
      <c r="BF361" s="82"/>
      <c r="BG361" s="82"/>
      <c r="BH361" s="82"/>
      <c r="BI361" s="82"/>
      <c r="BJ361" s="82"/>
      <c r="BK361" s="82"/>
      <c r="BL361" s="82"/>
      <c r="BM361" s="82"/>
      <c r="BN361" s="147"/>
      <c r="BO361" s="170"/>
      <c r="BP361" s="165"/>
    </row>
    <row r="362" spans="1:68" ht="22.5" customHeight="1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237"/>
      <c r="N362" s="82"/>
      <c r="O362" s="82"/>
      <c r="P362" s="82"/>
      <c r="Q362" s="82"/>
      <c r="R362" s="82"/>
      <c r="S362" s="82"/>
      <c r="T362" s="147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147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47"/>
      <c r="BC362" s="82"/>
      <c r="BD362" s="82"/>
      <c r="BE362" s="82"/>
      <c r="BF362" s="82"/>
      <c r="BG362" s="82"/>
      <c r="BH362" s="82"/>
      <c r="BI362" s="82"/>
      <c r="BJ362" s="82"/>
      <c r="BK362" s="82"/>
      <c r="BL362" s="82"/>
      <c r="BM362" s="82"/>
      <c r="BN362" s="147"/>
      <c r="BO362" s="170"/>
      <c r="BP362" s="165"/>
    </row>
    <row r="363" spans="1:68" ht="22.5" customHeight="1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237"/>
      <c r="N363" s="82"/>
      <c r="O363" s="82"/>
      <c r="P363" s="82"/>
      <c r="Q363" s="82"/>
      <c r="R363" s="82"/>
      <c r="S363" s="82"/>
      <c r="T363" s="147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147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47"/>
      <c r="BC363" s="82"/>
      <c r="BD363" s="82"/>
      <c r="BE363" s="82"/>
      <c r="BF363" s="82"/>
      <c r="BG363" s="82"/>
      <c r="BH363" s="82"/>
      <c r="BI363" s="82"/>
      <c r="BJ363" s="82"/>
      <c r="BK363" s="82"/>
      <c r="BL363" s="82"/>
      <c r="BM363" s="82"/>
      <c r="BN363" s="147"/>
      <c r="BO363" s="170"/>
      <c r="BP363" s="165"/>
    </row>
    <row r="364" spans="1:68" ht="22.5" customHeight="1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237"/>
      <c r="N364" s="82"/>
      <c r="O364" s="82"/>
      <c r="P364" s="82"/>
      <c r="Q364" s="82"/>
      <c r="R364" s="82"/>
      <c r="S364" s="82"/>
      <c r="T364" s="147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147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47"/>
      <c r="BC364" s="82"/>
      <c r="BD364" s="82"/>
      <c r="BE364" s="82"/>
      <c r="BF364" s="82"/>
      <c r="BG364" s="82"/>
      <c r="BH364" s="82"/>
      <c r="BI364" s="82"/>
      <c r="BJ364" s="82"/>
      <c r="BK364" s="82"/>
      <c r="BL364" s="82"/>
      <c r="BM364" s="82"/>
      <c r="BN364" s="147"/>
      <c r="BO364" s="170"/>
      <c r="BP364" s="165"/>
    </row>
    <row r="365" spans="1:68" ht="22.5" customHeight="1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237"/>
      <c r="N365" s="82"/>
      <c r="O365" s="82"/>
      <c r="P365" s="82"/>
      <c r="Q365" s="82"/>
      <c r="R365" s="82"/>
      <c r="S365" s="82"/>
      <c r="T365" s="147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147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47"/>
      <c r="BC365" s="82"/>
      <c r="BD365" s="82"/>
      <c r="BE365" s="82"/>
      <c r="BF365" s="82"/>
      <c r="BG365" s="82"/>
      <c r="BH365" s="82"/>
      <c r="BI365" s="82"/>
      <c r="BJ365" s="82"/>
      <c r="BK365" s="82"/>
      <c r="BL365" s="82"/>
      <c r="BM365" s="82"/>
      <c r="BN365" s="147"/>
      <c r="BO365" s="170"/>
      <c r="BP365" s="165"/>
    </row>
    <row r="366" spans="1:68" ht="22.5" customHeight="1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237"/>
      <c r="N366" s="82"/>
      <c r="O366" s="82"/>
      <c r="P366" s="82"/>
      <c r="Q366" s="82"/>
      <c r="R366" s="82"/>
      <c r="S366" s="82"/>
      <c r="T366" s="147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147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47"/>
      <c r="BC366" s="82"/>
      <c r="BD366" s="82"/>
      <c r="BE366" s="82"/>
      <c r="BF366" s="82"/>
      <c r="BG366" s="82"/>
      <c r="BH366" s="82"/>
      <c r="BI366" s="82"/>
      <c r="BJ366" s="82"/>
      <c r="BK366" s="82"/>
      <c r="BL366" s="82"/>
      <c r="BM366" s="82"/>
      <c r="BN366" s="147"/>
      <c r="BO366" s="170"/>
      <c r="BP366" s="165"/>
    </row>
    <row r="367" spans="1:68" ht="22.5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237"/>
      <c r="N367" s="82"/>
      <c r="O367" s="82"/>
      <c r="P367" s="82"/>
      <c r="Q367" s="82"/>
      <c r="R367" s="82"/>
      <c r="S367" s="82"/>
      <c r="T367" s="147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147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47"/>
      <c r="BC367" s="82"/>
      <c r="BD367" s="82"/>
      <c r="BE367" s="82"/>
      <c r="BF367" s="82"/>
      <c r="BG367" s="82"/>
      <c r="BH367" s="82"/>
      <c r="BI367" s="82"/>
      <c r="BJ367" s="82"/>
      <c r="BK367" s="82"/>
      <c r="BL367" s="82"/>
      <c r="BM367" s="82"/>
      <c r="BN367" s="147"/>
      <c r="BO367" s="170"/>
      <c r="BP367" s="165"/>
    </row>
    <row r="368" spans="1:68" ht="22.5" customHeight="1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237"/>
      <c r="N368" s="82"/>
      <c r="O368" s="82"/>
      <c r="P368" s="82"/>
      <c r="Q368" s="82"/>
      <c r="R368" s="82"/>
      <c r="S368" s="82"/>
      <c r="T368" s="147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147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47"/>
      <c r="BC368" s="82"/>
      <c r="BD368" s="82"/>
      <c r="BE368" s="82"/>
      <c r="BF368" s="82"/>
      <c r="BG368" s="82"/>
      <c r="BH368" s="82"/>
      <c r="BI368" s="82"/>
      <c r="BJ368" s="82"/>
      <c r="BK368" s="82"/>
      <c r="BL368" s="82"/>
      <c r="BM368" s="82"/>
      <c r="BN368" s="147"/>
      <c r="BO368" s="170"/>
      <c r="BP368" s="165"/>
    </row>
    <row r="369" spans="1:68" ht="22.5" customHeight="1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237"/>
      <c r="N369" s="82"/>
      <c r="O369" s="82"/>
      <c r="P369" s="82"/>
      <c r="Q369" s="82"/>
      <c r="R369" s="82"/>
      <c r="S369" s="82"/>
      <c r="T369" s="147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147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47"/>
      <c r="BC369" s="82"/>
      <c r="BD369" s="82"/>
      <c r="BE369" s="82"/>
      <c r="BF369" s="82"/>
      <c r="BG369" s="82"/>
      <c r="BH369" s="82"/>
      <c r="BI369" s="82"/>
      <c r="BJ369" s="82"/>
      <c r="BK369" s="82"/>
      <c r="BL369" s="82"/>
      <c r="BM369" s="82"/>
      <c r="BN369" s="147"/>
      <c r="BO369" s="170"/>
      <c r="BP369" s="165"/>
    </row>
    <row r="370" spans="1:68" ht="22.5" customHeight="1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237"/>
      <c r="N370" s="82"/>
      <c r="O370" s="82"/>
      <c r="P370" s="82"/>
      <c r="Q370" s="82"/>
      <c r="R370" s="82"/>
      <c r="S370" s="82"/>
      <c r="T370" s="147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147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47"/>
      <c r="BC370" s="82"/>
      <c r="BD370" s="82"/>
      <c r="BE370" s="82"/>
      <c r="BF370" s="82"/>
      <c r="BG370" s="82"/>
      <c r="BH370" s="82"/>
      <c r="BI370" s="82"/>
      <c r="BJ370" s="82"/>
      <c r="BK370" s="82"/>
      <c r="BL370" s="82"/>
      <c r="BM370" s="82"/>
      <c r="BN370" s="147"/>
      <c r="BO370" s="170"/>
      <c r="BP370" s="165"/>
    </row>
    <row r="371" spans="1:68" ht="22.5" customHeight="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237"/>
      <c r="N371" s="82"/>
      <c r="O371" s="82"/>
      <c r="P371" s="82"/>
      <c r="Q371" s="82"/>
      <c r="R371" s="82"/>
      <c r="S371" s="82"/>
      <c r="T371" s="147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147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47"/>
      <c r="BC371" s="82"/>
      <c r="BD371" s="82"/>
      <c r="BE371" s="82"/>
      <c r="BF371" s="82"/>
      <c r="BG371" s="82"/>
      <c r="BH371" s="82"/>
      <c r="BI371" s="82"/>
      <c r="BJ371" s="82"/>
      <c r="BK371" s="82"/>
      <c r="BL371" s="82"/>
      <c r="BM371" s="82"/>
      <c r="BN371" s="147"/>
      <c r="BO371" s="170"/>
      <c r="BP371" s="165"/>
    </row>
    <row r="372" spans="1:68" ht="22.5" customHeight="1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237"/>
      <c r="N372" s="82"/>
      <c r="O372" s="82"/>
      <c r="P372" s="82"/>
      <c r="Q372" s="82"/>
      <c r="R372" s="82"/>
      <c r="S372" s="82"/>
      <c r="T372" s="147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147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47"/>
      <c r="BC372" s="82"/>
      <c r="BD372" s="82"/>
      <c r="BE372" s="82"/>
      <c r="BF372" s="82"/>
      <c r="BG372" s="82"/>
      <c r="BH372" s="82"/>
      <c r="BI372" s="82"/>
      <c r="BJ372" s="82"/>
      <c r="BK372" s="82"/>
      <c r="BL372" s="82"/>
      <c r="BM372" s="82"/>
      <c r="BN372" s="147"/>
      <c r="BO372" s="170"/>
      <c r="BP372" s="165"/>
    </row>
    <row r="373" spans="1:68" ht="22.5" customHeight="1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237"/>
      <c r="N373" s="82"/>
      <c r="O373" s="82"/>
      <c r="P373" s="82"/>
      <c r="Q373" s="82"/>
      <c r="R373" s="82"/>
      <c r="S373" s="82"/>
      <c r="T373" s="147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147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47"/>
      <c r="BC373" s="82"/>
      <c r="BD373" s="82"/>
      <c r="BE373" s="82"/>
      <c r="BF373" s="82"/>
      <c r="BG373" s="82"/>
      <c r="BH373" s="82"/>
      <c r="BI373" s="82"/>
      <c r="BJ373" s="82"/>
      <c r="BK373" s="82"/>
      <c r="BL373" s="82"/>
      <c r="BM373" s="82"/>
      <c r="BN373" s="147"/>
      <c r="BO373" s="170"/>
      <c r="BP373" s="165"/>
    </row>
    <row r="374" spans="1:68" ht="22.5" customHeight="1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237"/>
      <c r="N374" s="82"/>
      <c r="O374" s="82"/>
      <c r="P374" s="82"/>
      <c r="Q374" s="82"/>
      <c r="R374" s="82"/>
      <c r="S374" s="82"/>
      <c r="T374" s="147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147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47"/>
      <c r="BC374" s="82"/>
      <c r="BD374" s="82"/>
      <c r="BE374" s="82"/>
      <c r="BF374" s="82"/>
      <c r="BG374" s="82"/>
      <c r="BH374" s="82"/>
      <c r="BI374" s="82"/>
      <c r="BJ374" s="82"/>
      <c r="BK374" s="82"/>
      <c r="BL374" s="82"/>
      <c r="BM374" s="82"/>
      <c r="BN374" s="147"/>
      <c r="BO374" s="170"/>
      <c r="BP374" s="165"/>
    </row>
    <row r="375" spans="1:68" ht="22.5" customHeight="1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237"/>
      <c r="N375" s="82"/>
      <c r="O375" s="82"/>
      <c r="P375" s="82"/>
      <c r="Q375" s="82"/>
      <c r="R375" s="82"/>
      <c r="S375" s="82"/>
      <c r="T375" s="147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147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47"/>
      <c r="BC375" s="82"/>
      <c r="BD375" s="82"/>
      <c r="BE375" s="82"/>
      <c r="BF375" s="82"/>
      <c r="BG375" s="82"/>
      <c r="BH375" s="82"/>
      <c r="BI375" s="82"/>
      <c r="BJ375" s="82"/>
      <c r="BK375" s="82"/>
      <c r="BL375" s="82"/>
      <c r="BM375" s="82"/>
      <c r="BN375" s="147"/>
      <c r="BO375" s="170"/>
      <c r="BP375" s="165"/>
    </row>
    <row r="376" spans="1:68" ht="22.5" customHeight="1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237"/>
      <c r="N376" s="82"/>
      <c r="O376" s="82"/>
      <c r="P376" s="82"/>
      <c r="Q376" s="82"/>
      <c r="R376" s="82"/>
      <c r="S376" s="82"/>
      <c r="T376" s="147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147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47"/>
      <c r="BC376" s="82"/>
      <c r="BD376" s="82"/>
      <c r="BE376" s="82"/>
      <c r="BF376" s="82"/>
      <c r="BG376" s="82"/>
      <c r="BH376" s="82"/>
      <c r="BI376" s="82"/>
      <c r="BJ376" s="82"/>
      <c r="BK376" s="82"/>
      <c r="BL376" s="82"/>
      <c r="BM376" s="82"/>
      <c r="BN376" s="147"/>
      <c r="BO376" s="170"/>
      <c r="BP376" s="165"/>
    </row>
    <row r="377" spans="1:68" ht="22.5" customHeight="1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237"/>
      <c r="N377" s="82"/>
      <c r="O377" s="82"/>
      <c r="P377" s="82"/>
      <c r="Q377" s="82"/>
      <c r="R377" s="82"/>
      <c r="S377" s="82"/>
      <c r="T377" s="147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147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47"/>
      <c r="BC377" s="82"/>
      <c r="BD377" s="82"/>
      <c r="BE377" s="82"/>
      <c r="BF377" s="82"/>
      <c r="BG377" s="82"/>
      <c r="BH377" s="82"/>
      <c r="BI377" s="82"/>
      <c r="BJ377" s="82"/>
      <c r="BK377" s="82"/>
      <c r="BL377" s="82"/>
      <c r="BM377" s="82"/>
      <c r="BN377" s="147"/>
      <c r="BO377" s="170"/>
      <c r="BP377" s="165"/>
    </row>
    <row r="378" spans="1:68" ht="22.5" customHeight="1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237"/>
      <c r="N378" s="82"/>
      <c r="O378" s="82"/>
      <c r="P378" s="82"/>
      <c r="Q378" s="82"/>
      <c r="R378" s="82"/>
      <c r="S378" s="82"/>
      <c r="T378" s="147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147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47"/>
      <c r="BC378" s="82"/>
      <c r="BD378" s="82"/>
      <c r="BE378" s="82"/>
      <c r="BF378" s="82"/>
      <c r="BG378" s="82"/>
      <c r="BH378" s="82"/>
      <c r="BI378" s="82"/>
      <c r="BJ378" s="82"/>
      <c r="BK378" s="82"/>
      <c r="BL378" s="82"/>
      <c r="BM378" s="82"/>
      <c r="BN378" s="147"/>
      <c r="BO378" s="170"/>
      <c r="BP378" s="165"/>
    </row>
    <row r="379" spans="1:68" ht="22.5" customHeight="1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237"/>
      <c r="N379" s="82"/>
      <c r="O379" s="82"/>
      <c r="P379" s="82"/>
      <c r="Q379" s="82"/>
      <c r="R379" s="82"/>
      <c r="S379" s="82"/>
      <c r="T379" s="147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147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47"/>
      <c r="BC379" s="82"/>
      <c r="BD379" s="82"/>
      <c r="BE379" s="82"/>
      <c r="BF379" s="82"/>
      <c r="BG379" s="82"/>
      <c r="BH379" s="82"/>
      <c r="BI379" s="82"/>
      <c r="BJ379" s="82"/>
      <c r="BK379" s="82"/>
      <c r="BL379" s="82"/>
      <c r="BM379" s="82"/>
      <c r="BN379" s="147"/>
      <c r="BO379" s="170"/>
      <c r="BP379" s="165"/>
    </row>
    <row r="380" spans="1:68" ht="22.5" customHeight="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237"/>
      <c r="N380" s="82"/>
      <c r="O380" s="82"/>
      <c r="P380" s="82"/>
      <c r="Q380" s="82"/>
      <c r="R380" s="82"/>
      <c r="S380" s="82"/>
      <c r="T380" s="147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147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47"/>
      <c r="BC380" s="82"/>
      <c r="BD380" s="82"/>
      <c r="BE380" s="82"/>
      <c r="BF380" s="82"/>
      <c r="BG380" s="82"/>
      <c r="BH380" s="82"/>
      <c r="BI380" s="82"/>
      <c r="BJ380" s="82"/>
      <c r="BK380" s="82"/>
      <c r="BL380" s="82"/>
      <c r="BM380" s="82"/>
      <c r="BN380" s="147"/>
      <c r="BO380" s="170"/>
      <c r="BP380" s="165"/>
    </row>
    <row r="381" spans="1:68" ht="22.5" customHeight="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237"/>
      <c r="N381" s="82"/>
      <c r="O381" s="82"/>
      <c r="P381" s="82"/>
      <c r="Q381" s="82"/>
      <c r="R381" s="82"/>
      <c r="S381" s="82"/>
      <c r="T381" s="147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147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47"/>
      <c r="BC381" s="82"/>
      <c r="BD381" s="82"/>
      <c r="BE381" s="82"/>
      <c r="BF381" s="82"/>
      <c r="BG381" s="82"/>
      <c r="BH381" s="82"/>
      <c r="BI381" s="82"/>
      <c r="BJ381" s="82"/>
      <c r="BK381" s="82"/>
      <c r="BL381" s="82"/>
      <c r="BM381" s="82"/>
      <c r="BN381" s="147"/>
      <c r="BO381" s="170"/>
      <c r="BP381" s="165"/>
    </row>
    <row r="382" spans="1:68" ht="22.5" customHeight="1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237"/>
      <c r="N382" s="82"/>
      <c r="O382" s="82"/>
      <c r="P382" s="82"/>
      <c r="Q382" s="82"/>
      <c r="R382" s="82"/>
      <c r="S382" s="82"/>
      <c r="T382" s="147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147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47"/>
      <c r="BC382" s="82"/>
      <c r="BD382" s="82"/>
      <c r="BE382" s="82"/>
      <c r="BF382" s="82"/>
      <c r="BG382" s="82"/>
      <c r="BH382" s="82"/>
      <c r="BI382" s="82"/>
      <c r="BJ382" s="82"/>
      <c r="BK382" s="82"/>
      <c r="BL382" s="82"/>
      <c r="BM382" s="82"/>
      <c r="BN382" s="147"/>
      <c r="BO382" s="170"/>
      <c r="BP382" s="165"/>
    </row>
    <row r="383" spans="1:68" ht="22.5" customHeight="1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237"/>
      <c r="N383" s="82"/>
      <c r="O383" s="82"/>
      <c r="P383" s="82"/>
      <c r="Q383" s="82"/>
      <c r="R383" s="82"/>
      <c r="S383" s="82"/>
      <c r="T383" s="147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147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47"/>
      <c r="BC383" s="82"/>
      <c r="BD383" s="82"/>
      <c r="BE383" s="82"/>
      <c r="BF383" s="82"/>
      <c r="BG383" s="82"/>
      <c r="BH383" s="82"/>
      <c r="BI383" s="82"/>
      <c r="BJ383" s="82"/>
      <c r="BK383" s="82"/>
      <c r="BL383" s="82"/>
      <c r="BM383" s="82"/>
      <c r="BN383" s="147"/>
      <c r="BO383" s="170"/>
      <c r="BP383" s="165"/>
    </row>
    <row r="384" spans="1:68" ht="22.5" customHeight="1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237"/>
      <c r="N384" s="82"/>
      <c r="O384" s="82"/>
      <c r="P384" s="82"/>
      <c r="Q384" s="82"/>
      <c r="R384" s="82"/>
      <c r="S384" s="82"/>
      <c r="T384" s="147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147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47"/>
      <c r="BC384" s="82"/>
      <c r="BD384" s="82"/>
      <c r="BE384" s="82"/>
      <c r="BF384" s="82"/>
      <c r="BG384" s="82"/>
      <c r="BH384" s="82"/>
      <c r="BI384" s="82"/>
      <c r="BJ384" s="82"/>
      <c r="BK384" s="82"/>
      <c r="BL384" s="82"/>
      <c r="BM384" s="82"/>
      <c r="BN384" s="147"/>
      <c r="BO384" s="170"/>
      <c r="BP384" s="165"/>
    </row>
    <row r="385" spans="1:68" ht="22.5" customHeight="1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237"/>
      <c r="N385" s="82"/>
      <c r="O385" s="82"/>
      <c r="P385" s="82"/>
      <c r="Q385" s="82"/>
      <c r="R385" s="82"/>
      <c r="S385" s="82"/>
      <c r="T385" s="147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147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47"/>
      <c r="BC385" s="82"/>
      <c r="BD385" s="82"/>
      <c r="BE385" s="82"/>
      <c r="BF385" s="82"/>
      <c r="BG385" s="82"/>
      <c r="BH385" s="82"/>
      <c r="BI385" s="82"/>
      <c r="BJ385" s="82"/>
      <c r="BK385" s="82"/>
      <c r="BL385" s="82"/>
      <c r="BM385" s="82"/>
      <c r="BN385" s="147"/>
      <c r="BO385" s="170"/>
      <c r="BP385" s="165"/>
    </row>
    <row r="386" spans="1:68" ht="22.5" customHeight="1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237"/>
      <c r="N386" s="82"/>
      <c r="O386" s="82"/>
      <c r="P386" s="82"/>
      <c r="Q386" s="82"/>
      <c r="R386" s="82"/>
      <c r="S386" s="82"/>
      <c r="T386" s="147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147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47"/>
      <c r="BC386" s="82"/>
      <c r="BD386" s="82"/>
      <c r="BE386" s="82"/>
      <c r="BF386" s="82"/>
      <c r="BG386" s="82"/>
      <c r="BH386" s="82"/>
      <c r="BI386" s="82"/>
      <c r="BJ386" s="82"/>
      <c r="BK386" s="82"/>
      <c r="BL386" s="82"/>
      <c r="BM386" s="82"/>
      <c r="BN386" s="147"/>
      <c r="BO386" s="170"/>
      <c r="BP386" s="165"/>
    </row>
    <row r="387" spans="1:68" ht="22.5" customHeight="1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237"/>
      <c r="N387" s="82"/>
      <c r="O387" s="82"/>
      <c r="P387" s="82"/>
      <c r="Q387" s="82"/>
      <c r="R387" s="82"/>
      <c r="S387" s="82"/>
      <c r="T387" s="147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147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47"/>
      <c r="BC387" s="82"/>
      <c r="BD387" s="82"/>
      <c r="BE387" s="82"/>
      <c r="BF387" s="82"/>
      <c r="BG387" s="82"/>
      <c r="BH387" s="82"/>
      <c r="BI387" s="82"/>
      <c r="BJ387" s="82"/>
      <c r="BK387" s="82"/>
      <c r="BL387" s="82"/>
      <c r="BM387" s="82"/>
      <c r="BN387" s="147"/>
      <c r="BO387" s="170"/>
      <c r="BP387" s="165"/>
    </row>
    <row r="388" spans="1:68" ht="22.5" customHeight="1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237"/>
      <c r="N388" s="82"/>
      <c r="O388" s="82"/>
      <c r="P388" s="82"/>
      <c r="Q388" s="82"/>
      <c r="R388" s="82"/>
      <c r="S388" s="82"/>
      <c r="T388" s="147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147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47"/>
      <c r="BC388" s="82"/>
      <c r="BD388" s="82"/>
      <c r="BE388" s="82"/>
      <c r="BF388" s="82"/>
      <c r="BG388" s="82"/>
      <c r="BH388" s="82"/>
      <c r="BI388" s="82"/>
      <c r="BJ388" s="82"/>
      <c r="BK388" s="82"/>
      <c r="BL388" s="82"/>
      <c r="BM388" s="82"/>
      <c r="BN388" s="147"/>
      <c r="BO388" s="170"/>
      <c r="BP388" s="165"/>
    </row>
    <row r="389" spans="1:68" ht="22.5" customHeight="1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237"/>
      <c r="N389" s="82"/>
      <c r="O389" s="82"/>
      <c r="P389" s="82"/>
      <c r="Q389" s="82"/>
      <c r="R389" s="82"/>
      <c r="S389" s="82"/>
      <c r="T389" s="147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147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47"/>
      <c r="BC389" s="82"/>
      <c r="BD389" s="82"/>
      <c r="BE389" s="82"/>
      <c r="BF389" s="82"/>
      <c r="BG389" s="82"/>
      <c r="BH389" s="82"/>
      <c r="BI389" s="82"/>
      <c r="BJ389" s="82"/>
      <c r="BK389" s="82"/>
      <c r="BL389" s="82"/>
      <c r="BM389" s="82"/>
      <c r="BN389" s="147"/>
      <c r="BO389" s="170"/>
      <c r="BP389" s="165"/>
    </row>
    <row r="390" spans="1:68" ht="22.5" customHeight="1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237"/>
      <c r="N390" s="82"/>
      <c r="O390" s="82"/>
      <c r="P390" s="82"/>
      <c r="Q390" s="82"/>
      <c r="R390" s="82"/>
      <c r="S390" s="82"/>
      <c r="T390" s="147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147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47"/>
      <c r="BC390" s="82"/>
      <c r="BD390" s="82"/>
      <c r="BE390" s="82"/>
      <c r="BF390" s="82"/>
      <c r="BG390" s="82"/>
      <c r="BH390" s="82"/>
      <c r="BI390" s="82"/>
      <c r="BJ390" s="82"/>
      <c r="BK390" s="82"/>
      <c r="BL390" s="82"/>
      <c r="BM390" s="82"/>
      <c r="BN390" s="147"/>
      <c r="BO390" s="170"/>
      <c r="BP390" s="165"/>
    </row>
    <row r="391" spans="1:68" ht="22.5" customHeight="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237"/>
      <c r="N391" s="82"/>
      <c r="O391" s="82"/>
      <c r="P391" s="82"/>
      <c r="Q391" s="82"/>
      <c r="R391" s="82"/>
      <c r="S391" s="82"/>
      <c r="T391" s="147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147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47"/>
      <c r="BC391" s="82"/>
      <c r="BD391" s="82"/>
      <c r="BE391" s="82"/>
      <c r="BF391" s="82"/>
      <c r="BG391" s="82"/>
      <c r="BH391" s="82"/>
      <c r="BI391" s="82"/>
      <c r="BJ391" s="82"/>
      <c r="BK391" s="82"/>
      <c r="BL391" s="82"/>
      <c r="BM391" s="82"/>
      <c r="BN391" s="147"/>
      <c r="BO391" s="170"/>
      <c r="BP391" s="165"/>
    </row>
    <row r="392" spans="1:68" ht="22.5" customHeight="1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237"/>
      <c r="N392" s="82"/>
      <c r="O392" s="82"/>
      <c r="P392" s="82"/>
      <c r="Q392" s="82"/>
      <c r="R392" s="82"/>
      <c r="S392" s="82"/>
      <c r="T392" s="147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147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47"/>
      <c r="BC392" s="82"/>
      <c r="BD392" s="82"/>
      <c r="BE392" s="82"/>
      <c r="BF392" s="82"/>
      <c r="BG392" s="82"/>
      <c r="BH392" s="82"/>
      <c r="BI392" s="82"/>
      <c r="BJ392" s="82"/>
      <c r="BK392" s="82"/>
      <c r="BL392" s="82"/>
      <c r="BM392" s="82"/>
      <c r="BN392" s="147"/>
      <c r="BO392" s="170"/>
      <c r="BP392" s="165"/>
    </row>
    <row r="393" spans="1:68" ht="22.5" customHeight="1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237"/>
      <c r="N393" s="82"/>
      <c r="O393" s="82"/>
      <c r="P393" s="82"/>
      <c r="Q393" s="82"/>
      <c r="R393" s="82"/>
      <c r="S393" s="82"/>
      <c r="T393" s="147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147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47"/>
      <c r="BC393" s="82"/>
      <c r="BD393" s="82"/>
      <c r="BE393" s="82"/>
      <c r="BF393" s="82"/>
      <c r="BG393" s="82"/>
      <c r="BH393" s="82"/>
      <c r="BI393" s="82"/>
      <c r="BJ393" s="82"/>
      <c r="BK393" s="82"/>
      <c r="BL393" s="82"/>
      <c r="BM393" s="82"/>
      <c r="BN393" s="147"/>
      <c r="BO393" s="170"/>
      <c r="BP393" s="165"/>
    </row>
    <row r="394" spans="1:68" ht="22.5" customHeight="1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237"/>
      <c r="N394" s="82"/>
      <c r="O394" s="82"/>
      <c r="P394" s="82"/>
      <c r="Q394" s="82"/>
      <c r="R394" s="82"/>
      <c r="S394" s="82"/>
      <c r="T394" s="147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147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47"/>
      <c r="BC394" s="82"/>
      <c r="BD394" s="82"/>
      <c r="BE394" s="82"/>
      <c r="BF394" s="82"/>
      <c r="BG394" s="82"/>
      <c r="BH394" s="82"/>
      <c r="BI394" s="82"/>
      <c r="BJ394" s="82"/>
      <c r="BK394" s="82"/>
      <c r="BL394" s="82"/>
      <c r="BM394" s="82"/>
      <c r="BN394" s="147"/>
      <c r="BO394" s="170"/>
      <c r="BP394" s="165"/>
    </row>
    <row r="395" spans="1:68" ht="22.5" customHeight="1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237"/>
      <c r="N395" s="82"/>
      <c r="O395" s="82"/>
      <c r="P395" s="82"/>
      <c r="Q395" s="82"/>
      <c r="R395" s="82"/>
      <c r="S395" s="82"/>
      <c r="T395" s="147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147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47"/>
      <c r="BC395" s="82"/>
      <c r="BD395" s="82"/>
      <c r="BE395" s="82"/>
      <c r="BF395" s="82"/>
      <c r="BG395" s="82"/>
      <c r="BH395" s="82"/>
      <c r="BI395" s="82"/>
      <c r="BJ395" s="82"/>
      <c r="BK395" s="82"/>
      <c r="BL395" s="82"/>
      <c r="BM395" s="82"/>
      <c r="BN395" s="147"/>
      <c r="BO395" s="170"/>
      <c r="BP395" s="165"/>
    </row>
    <row r="396" spans="1:68" ht="22.5" customHeight="1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237"/>
      <c r="N396" s="82"/>
      <c r="O396" s="82"/>
      <c r="P396" s="82"/>
      <c r="Q396" s="82"/>
      <c r="R396" s="82"/>
      <c r="S396" s="82"/>
      <c r="T396" s="147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147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47"/>
      <c r="BC396" s="82"/>
      <c r="BD396" s="82"/>
      <c r="BE396" s="82"/>
      <c r="BF396" s="82"/>
      <c r="BG396" s="82"/>
      <c r="BH396" s="82"/>
      <c r="BI396" s="82"/>
      <c r="BJ396" s="82"/>
      <c r="BK396" s="82"/>
      <c r="BL396" s="82"/>
      <c r="BM396" s="82"/>
      <c r="BN396" s="147"/>
      <c r="BO396" s="170"/>
      <c r="BP396" s="165"/>
    </row>
    <row r="397" spans="1:68" ht="22.5" customHeight="1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237"/>
      <c r="N397" s="82"/>
      <c r="O397" s="82"/>
      <c r="P397" s="82"/>
      <c r="Q397" s="82"/>
      <c r="R397" s="82"/>
      <c r="S397" s="82"/>
      <c r="T397" s="147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147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47"/>
      <c r="BC397" s="82"/>
      <c r="BD397" s="82"/>
      <c r="BE397" s="82"/>
      <c r="BF397" s="82"/>
      <c r="BG397" s="82"/>
      <c r="BH397" s="82"/>
      <c r="BI397" s="82"/>
      <c r="BJ397" s="82"/>
      <c r="BK397" s="82"/>
      <c r="BL397" s="82"/>
      <c r="BM397" s="82"/>
      <c r="BN397" s="147"/>
      <c r="BO397" s="170"/>
      <c r="BP397" s="165"/>
    </row>
    <row r="398" spans="1:68" ht="22.5" customHeight="1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237"/>
      <c r="N398" s="82"/>
      <c r="O398" s="82"/>
      <c r="P398" s="82"/>
      <c r="Q398" s="82"/>
      <c r="R398" s="82"/>
      <c r="S398" s="82"/>
      <c r="T398" s="147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147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47"/>
      <c r="BC398" s="82"/>
      <c r="BD398" s="82"/>
      <c r="BE398" s="82"/>
      <c r="BF398" s="82"/>
      <c r="BG398" s="82"/>
      <c r="BH398" s="82"/>
      <c r="BI398" s="82"/>
      <c r="BJ398" s="82"/>
      <c r="BK398" s="82"/>
      <c r="BL398" s="82"/>
      <c r="BM398" s="82"/>
      <c r="BN398" s="147"/>
      <c r="BO398" s="170"/>
      <c r="BP398" s="165"/>
    </row>
    <row r="399" spans="1:68" ht="22.5" customHeight="1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237"/>
      <c r="N399" s="82"/>
      <c r="O399" s="82"/>
      <c r="P399" s="82"/>
      <c r="Q399" s="82"/>
      <c r="R399" s="82"/>
      <c r="S399" s="82"/>
      <c r="T399" s="147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147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47"/>
      <c r="BC399" s="82"/>
      <c r="BD399" s="82"/>
      <c r="BE399" s="82"/>
      <c r="BF399" s="82"/>
      <c r="BG399" s="82"/>
      <c r="BH399" s="82"/>
      <c r="BI399" s="82"/>
      <c r="BJ399" s="82"/>
      <c r="BK399" s="82"/>
      <c r="BL399" s="82"/>
      <c r="BM399" s="82"/>
      <c r="BN399" s="147"/>
      <c r="BO399" s="170"/>
      <c r="BP399" s="165"/>
    </row>
    <row r="400" spans="1:68" ht="22.5" customHeight="1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237"/>
      <c r="N400" s="82"/>
      <c r="O400" s="82"/>
      <c r="P400" s="82"/>
      <c r="Q400" s="82"/>
      <c r="R400" s="82"/>
      <c r="S400" s="82"/>
      <c r="T400" s="147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147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47"/>
      <c r="BC400" s="82"/>
      <c r="BD400" s="82"/>
      <c r="BE400" s="82"/>
      <c r="BF400" s="82"/>
      <c r="BG400" s="82"/>
      <c r="BH400" s="82"/>
      <c r="BI400" s="82"/>
      <c r="BJ400" s="82"/>
      <c r="BK400" s="82"/>
      <c r="BL400" s="82"/>
      <c r="BM400" s="82"/>
      <c r="BN400" s="147"/>
      <c r="BO400" s="170"/>
      <c r="BP400" s="165"/>
    </row>
    <row r="401" spans="1:68" ht="22.5" customHeight="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237"/>
      <c r="N401" s="82"/>
      <c r="O401" s="82"/>
      <c r="P401" s="82"/>
      <c r="Q401" s="82"/>
      <c r="R401" s="82"/>
      <c r="S401" s="82"/>
      <c r="T401" s="147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147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47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  <c r="BN401" s="147"/>
      <c r="BO401" s="170"/>
      <c r="BP401" s="165"/>
    </row>
    <row r="402" spans="1:68" ht="22.5" customHeight="1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237"/>
      <c r="N402" s="82"/>
      <c r="O402" s="82"/>
      <c r="P402" s="82"/>
      <c r="Q402" s="82"/>
      <c r="R402" s="82"/>
      <c r="S402" s="82"/>
      <c r="T402" s="147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147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47"/>
      <c r="BC402" s="82"/>
      <c r="BD402" s="82"/>
      <c r="BE402" s="82"/>
      <c r="BF402" s="82"/>
      <c r="BG402" s="82"/>
      <c r="BH402" s="82"/>
      <c r="BI402" s="82"/>
      <c r="BJ402" s="82"/>
      <c r="BK402" s="82"/>
      <c r="BL402" s="82"/>
      <c r="BM402" s="82"/>
      <c r="BN402" s="147"/>
      <c r="BO402" s="170"/>
      <c r="BP402" s="165"/>
    </row>
    <row r="403" spans="1:68" ht="22.5" customHeight="1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237"/>
      <c r="N403" s="82"/>
      <c r="O403" s="82"/>
      <c r="P403" s="82"/>
      <c r="Q403" s="82"/>
      <c r="R403" s="82"/>
      <c r="S403" s="82"/>
      <c r="T403" s="147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147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47"/>
      <c r="BC403" s="82"/>
      <c r="BD403" s="82"/>
      <c r="BE403" s="82"/>
      <c r="BF403" s="82"/>
      <c r="BG403" s="82"/>
      <c r="BH403" s="82"/>
      <c r="BI403" s="82"/>
      <c r="BJ403" s="82"/>
      <c r="BK403" s="82"/>
      <c r="BL403" s="82"/>
      <c r="BM403" s="82"/>
      <c r="BN403" s="147"/>
      <c r="BO403" s="170"/>
      <c r="BP403" s="165"/>
    </row>
    <row r="404" spans="1:68" ht="22.5" customHeight="1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237"/>
      <c r="N404" s="82"/>
      <c r="O404" s="82"/>
      <c r="P404" s="82"/>
      <c r="Q404" s="82"/>
      <c r="R404" s="82"/>
      <c r="S404" s="82"/>
      <c r="T404" s="147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147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47"/>
      <c r="BC404" s="82"/>
      <c r="BD404" s="82"/>
      <c r="BE404" s="82"/>
      <c r="BF404" s="82"/>
      <c r="BG404" s="82"/>
      <c r="BH404" s="82"/>
      <c r="BI404" s="82"/>
      <c r="BJ404" s="82"/>
      <c r="BK404" s="82"/>
      <c r="BL404" s="82"/>
      <c r="BM404" s="82"/>
      <c r="BN404" s="147"/>
      <c r="BO404" s="170"/>
      <c r="BP404" s="165"/>
    </row>
    <row r="405" spans="1:68" ht="22.5" customHeight="1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237"/>
      <c r="N405" s="82"/>
      <c r="O405" s="82"/>
      <c r="P405" s="82"/>
      <c r="Q405" s="82"/>
      <c r="R405" s="82"/>
      <c r="S405" s="82"/>
      <c r="T405" s="147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147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47"/>
      <c r="BC405" s="82"/>
      <c r="BD405" s="82"/>
      <c r="BE405" s="82"/>
      <c r="BF405" s="82"/>
      <c r="BG405" s="82"/>
      <c r="BH405" s="82"/>
      <c r="BI405" s="82"/>
      <c r="BJ405" s="82"/>
      <c r="BK405" s="82"/>
      <c r="BL405" s="82"/>
      <c r="BM405" s="82"/>
      <c r="BN405" s="147"/>
      <c r="BO405" s="170"/>
      <c r="BP405" s="165"/>
    </row>
    <row r="406" spans="1:68" ht="22.5" customHeight="1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237"/>
      <c r="N406" s="82"/>
      <c r="O406" s="82"/>
      <c r="P406" s="82"/>
      <c r="Q406" s="82"/>
      <c r="R406" s="82"/>
      <c r="S406" s="82"/>
      <c r="T406" s="147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147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47"/>
      <c r="BC406" s="82"/>
      <c r="BD406" s="82"/>
      <c r="BE406" s="82"/>
      <c r="BF406" s="82"/>
      <c r="BG406" s="82"/>
      <c r="BH406" s="82"/>
      <c r="BI406" s="82"/>
      <c r="BJ406" s="82"/>
      <c r="BK406" s="82"/>
      <c r="BL406" s="82"/>
      <c r="BM406" s="82"/>
      <c r="BN406" s="147"/>
      <c r="BO406" s="170"/>
      <c r="BP406" s="165"/>
    </row>
    <row r="407" spans="1:68" ht="22.5" customHeight="1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237"/>
      <c r="N407" s="82"/>
      <c r="O407" s="82"/>
      <c r="P407" s="82"/>
      <c r="Q407" s="82"/>
      <c r="R407" s="82"/>
      <c r="S407" s="82"/>
      <c r="T407" s="147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147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47"/>
      <c r="BC407" s="82"/>
      <c r="BD407" s="82"/>
      <c r="BE407" s="82"/>
      <c r="BF407" s="82"/>
      <c r="BG407" s="82"/>
      <c r="BH407" s="82"/>
      <c r="BI407" s="82"/>
      <c r="BJ407" s="82"/>
      <c r="BK407" s="82"/>
      <c r="BL407" s="82"/>
      <c r="BM407" s="82"/>
      <c r="BN407" s="147"/>
      <c r="BO407" s="170"/>
      <c r="BP407" s="165"/>
    </row>
    <row r="408" spans="1:68" ht="22.5" customHeight="1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237"/>
      <c r="N408" s="82"/>
      <c r="O408" s="82"/>
      <c r="P408" s="82"/>
      <c r="Q408" s="82"/>
      <c r="R408" s="82"/>
      <c r="S408" s="82"/>
      <c r="T408" s="147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147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47"/>
      <c r="BC408" s="82"/>
      <c r="BD408" s="82"/>
      <c r="BE408" s="82"/>
      <c r="BF408" s="82"/>
      <c r="BG408" s="82"/>
      <c r="BH408" s="82"/>
      <c r="BI408" s="82"/>
      <c r="BJ408" s="82"/>
      <c r="BK408" s="82"/>
      <c r="BL408" s="82"/>
      <c r="BM408" s="82"/>
      <c r="BN408" s="147"/>
      <c r="BO408" s="170"/>
      <c r="BP408" s="165"/>
    </row>
    <row r="409" spans="1:68" ht="22.5" customHeight="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237"/>
      <c r="N409" s="82"/>
      <c r="O409" s="82"/>
      <c r="P409" s="82"/>
      <c r="Q409" s="82"/>
      <c r="R409" s="82"/>
      <c r="S409" s="82"/>
      <c r="T409" s="147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147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47"/>
      <c r="BC409" s="82"/>
      <c r="BD409" s="82"/>
      <c r="BE409" s="82"/>
      <c r="BF409" s="82"/>
      <c r="BG409" s="82"/>
      <c r="BH409" s="82"/>
      <c r="BI409" s="82"/>
      <c r="BJ409" s="82"/>
      <c r="BK409" s="82"/>
      <c r="BL409" s="82"/>
      <c r="BM409" s="82"/>
      <c r="BN409" s="147"/>
      <c r="BO409" s="170"/>
      <c r="BP409" s="165"/>
    </row>
    <row r="410" spans="1:68" ht="22.5" customHeight="1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237"/>
      <c r="N410" s="82"/>
      <c r="O410" s="82"/>
      <c r="P410" s="82"/>
      <c r="Q410" s="82"/>
      <c r="R410" s="82"/>
      <c r="S410" s="82"/>
      <c r="T410" s="147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147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47"/>
      <c r="BC410" s="82"/>
      <c r="BD410" s="82"/>
      <c r="BE410" s="82"/>
      <c r="BF410" s="82"/>
      <c r="BG410" s="82"/>
      <c r="BH410" s="82"/>
      <c r="BI410" s="82"/>
      <c r="BJ410" s="82"/>
      <c r="BK410" s="82"/>
      <c r="BL410" s="82"/>
      <c r="BM410" s="82"/>
      <c r="BN410" s="147"/>
      <c r="BO410" s="170"/>
      <c r="BP410" s="165"/>
    </row>
    <row r="411" spans="1:68" ht="22.5" customHeight="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237"/>
      <c r="N411" s="82"/>
      <c r="O411" s="82"/>
      <c r="P411" s="82"/>
      <c r="Q411" s="82"/>
      <c r="R411" s="82"/>
      <c r="S411" s="82"/>
      <c r="T411" s="147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147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47"/>
      <c r="BC411" s="82"/>
      <c r="BD411" s="82"/>
      <c r="BE411" s="82"/>
      <c r="BF411" s="82"/>
      <c r="BG411" s="82"/>
      <c r="BH411" s="82"/>
      <c r="BI411" s="82"/>
      <c r="BJ411" s="82"/>
      <c r="BK411" s="82"/>
      <c r="BL411" s="82"/>
      <c r="BM411" s="82"/>
      <c r="BN411" s="147"/>
      <c r="BO411" s="170"/>
      <c r="BP411" s="165"/>
    </row>
    <row r="412" spans="1:68" ht="22.5" customHeight="1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237"/>
      <c r="N412" s="82"/>
      <c r="O412" s="82"/>
      <c r="P412" s="82"/>
      <c r="Q412" s="82"/>
      <c r="R412" s="82"/>
      <c r="S412" s="82"/>
      <c r="T412" s="147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147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47"/>
      <c r="BC412" s="82"/>
      <c r="BD412" s="82"/>
      <c r="BE412" s="82"/>
      <c r="BF412" s="82"/>
      <c r="BG412" s="82"/>
      <c r="BH412" s="82"/>
      <c r="BI412" s="82"/>
      <c r="BJ412" s="82"/>
      <c r="BK412" s="82"/>
      <c r="BL412" s="82"/>
      <c r="BM412" s="82"/>
      <c r="BN412" s="147"/>
      <c r="BO412" s="170"/>
      <c r="BP412" s="165"/>
    </row>
    <row r="413" spans="1:68" ht="22.5" customHeight="1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237"/>
      <c r="N413" s="82"/>
      <c r="O413" s="82"/>
      <c r="P413" s="82"/>
      <c r="Q413" s="82"/>
      <c r="R413" s="82"/>
      <c r="S413" s="82"/>
      <c r="T413" s="147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147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47"/>
      <c r="BC413" s="82"/>
      <c r="BD413" s="82"/>
      <c r="BE413" s="82"/>
      <c r="BF413" s="82"/>
      <c r="BG413" s="82"/>
      <c r="BH413" s="82"/>
      <c r="BI413" s="82"/>
      <c r="BJ413" s="82"/>
      <c r="BK413" s="82"/>
      <c r="BL413" s="82"/>
      <c r="BM413" s="82"/>
      <c r="BN413" s="147"/>
      <c r="BO413" s="170"/>
      <c r="BP413" s="165"/>
    </row>
    <row r="414" spans="1:68" ht="22.5" customHeight="1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237"/>
      <c r="N414" s="82"/>
      <c r="O414" s="82"/>
      <c r="P414" s="82"/>
      <c r="Q414" s="82"/>
      <c r="R414" s="82"/>
      <c r="S414" s="82"/>
      <c r="T414" s="147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147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47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  <c r="BN414" s="147"/>
      <c r="BO414" s="170"/>
      <c r="BP414" s="165"/>
    </row>
    <row r="415" spans="1:68" ht="22.5" customHeight="1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237"/>
      <c r="N415" s="82"/>
      <c r="O415" s="82"/>
      <c r="P415" s="82"/>
      <c r="Q415" s="82"/>
      <c r="R415" s="82"/>
      <c r="S415" s="82"/>
      <c r="T415" s="147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147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147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  <c r="BN415" s="147"/>
      <c r="BO415" s="170"/>
      <c r="BP415" s="165"/>
    </row>
    <row r="416" spans="1:68" ht="22.5" customHeight="1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237"/>
      <c r="N416" s="82"/>
      <c r="O416" s="82"/>
      <c r="P416" s="82"/>
      <c r="Q416" s="82"/>
      <c r="R416" s="82"/>
      <c r="S416" s="82"/>
      <c r="T416" s="147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147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147"/>
      <c r="BC416" s="82"/>
      <c r="BD416" s="82"/>
      <c r="BE416" s="82"/>
      <c r="BF416" s="82"/>
      <c r="BG416" s="82"/>
      <c r="BH416" s="82"/>
      <c r="BI416" s="82"/>
      <c r="BJ416" s="82"/>
      <c r="BK416" s="82"/>
      <c r="BL416" s="82"/>
      <c r="BM416" s="82"/>
      <c r="BN416" s="147"/>
      <c r="BO416" s="170"/>
      <c r="BP416" s="165"/>
    </row>
    <row r="417" spans="1:68" ht="22.5" customHeight="1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237"/>
      <c r="N417" s="82"/>
      <c r="O417" s="82"/>
      <c r="P417" s="82"/>
      <c r="Q417" s="82"/>
      <c r="R417" s="82"/>
      <c r="S417" s="82"/>
      <c r="T417" s="147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147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147"/>
      <c r="BC417" s="82"/>
      <c r="BD417" s="82"/>
      <c r="BE417" s="82"/>
      <c r="BF417" s="82"/>
      <c r="BG417" s="82"/>
      <c r="BH417" s="82"/>
      <c r="BI417" s="82"/>
      <c r="BJ417" s="82"/>
      <c r="BK417" s="82"/>
      <c r="BL417" s="82"/>
      <c r="BM417" s="82"/>
      <c r="BN417" s="147"/>
      <c r="BO417" s="170"/>
      <c r="BP417" s="165"/>
    </row>
    <row r="418" spans="1:68" ht="22.5" customHeight="1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237"/>
      <c r="N418" s="82"/>
      <c r="O418" s="82"/>
      <c r="P418" s="82"/>
      <c r="Q418" s="82"/>
      <c r="R418" s="82"/>
      <c r="S418" s="82"/>
      <c r="T418" s="147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  <c r="AL418" s="82"/>
      <c r="AM418" s="147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147"/>
      <c r="BC418" s="82"/>
      <c r="BD418" s="82"/>
      <c r="BE418" s="82"/>
      <c r="BF418" s="82"/>
      <c r="BG418" s="82"/>
      <c r="BH418" s="82"/>
      <c r="BI418" s="82"/>
      <c r="BJ418" s="82"/>
      <c r="BK418" s="82"/>
      <c r="BL418" s="82"/>
      <c r="BM418" s="82"/>
      <c r="BN418" s="147"/>
      <c r="BO418" s="170"/>
      <c r="BP418" s="165"/>
    </row>
    <row r="419" spans="1:68" ht="22.5" customHeight="1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237"/>
      <c r="N419" s="82"/>
      <c r="O419" s="82"/>
      <c r="P419" s="82"/>
      <c r="Q419" s="82"/>
      <c r="R419" s="82"/>
      <c r="S419" s="82"/>
      <c r="T419" s="147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147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147"/>
      <c r="BC419" s="82"/>
      <c r="BD419" s="82"/>
      <c r="BE419" s="82"/>
      <c r="BF419" s="82"/>
      <c r="BG419" s="82"/>
      <c r="BH419" s="82"/>
      <c r="BI419" s="82"/>
      <c r="BJ419" s="82"/>
      <c r="BK419" s="82"/>
      <c r="BL419" s="82"/>
      <c r="BM419" s="82"/>
      <c r="BN419" s="147"/>
      <c r="BO419" s="170"/>
      <c r="BP419" s="165"/>
    </row>
    <row r="420" spans="1:68" ht="22.5" customHeight="1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237"/>
      <c r="N420" s="82"/>
      <c r="O420" s="82"/>
      <c r="P420" s="82"/>
      <c r="Q420" s="82"/>
      <c r="R420" s="82"/>
      <c r="S420" s="82"/>
      <c r="T420" s="147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147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147"/>
      <c r="BC420" s="82"/>
      <c r="BD420" s="82"/>
      <c r="BE420" s="82"/>
      <c r="BF420" s="82"/>
      <c r="BG420" s="82"/>
      <c r="BH420" s="82"/>
      <c r="BI420" s="82"/>
      <c r="BJ420" s="82"/>
      <c r="BK420" s="82"/>
      <c r="BL420" s="82"/>
      <c r="BM420" s="82"/>
      <c r="BN420" s="147"/>
      <c r="BO420" s="170"/>
      <c r="BP420" s="165"/>
    </row>
    <row r="421" spans="1:68" ht="22.5" customHeight="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237"/>
      <c r="N421" s="82"/>
      <c r="O421" s="82"/>
      <c r="P421" s="82"/>
      <c r="Q421" s="82"/>
      <c r="R421" s="82"/>
      <c r="S421" s="82"/>
      <c r="T421" s="147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  <c r="AL421" s="82"/>
      <c r="AM421" s="147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147"/>
      <c r="BC421" s="82"/>
      <c r="BD421" s="82"/>
      <c r="BE421" s="82"/>
      <c r="BF421" s="82"/>
      <c r="BG421" s="82"/>
      <c r="BH421" s="82"/>
      <c r="BI421" s="82"/>
      <c r="BJ421" s="82"/>
      <c r="BK421" s="82"/>
      <c r="BL421" s="82"/>
      <c r="BM421" s="82"/>
      <c r="BN421" s="147"/>
      <c r="BO421" s="170"/>
      <c r="BP421" s="165"/>
    </row>
    <row r="422" spans="1:68" ht="22.5" customHeight="1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237"/>
      <c r="N422" s="82"/>
      <c r="O422" s="82"/>
      <c r="P422" s="82"/>
      <c r="Q422" s="82"/>
      <c r="R422" s="82"/>
      <c r="S422" s="82"/>
      <c r="T422" s="147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147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147"/>
      <c r="BC422" s="82"/>
      <c r="BD422" s="82"/>
      <c r="BE422" s="82"/>
      <c r="BF422" s="82"/>
      <c r="BG422" s="82"/>
      <c r="BH422" s="82"/>
      <c r="BI422" s="82"/>
      <c r="BJ422" s="82"/>
      <c r="BK422" s="82"/>
      <c r="BL422" s="82"/>
      <c r="BM422" s="82"/>
      <c r="BN422" s="147"/>
      <c r="BO422" s="170"/>
      <c r="BP422" s="165"/>
    </row>
    <row r="423" spans="1:68" ht="22.5" customHeight="1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237"/>
      <c r="N423" s="82"/>
      <c r="O423" s="82"/>
      <c r="P423" s="82"/>
      <c r="Q423" s="82"/>
      <c r="R423" s="82"/>
      <c r="S423" s="82"/>
      <c r="T423" s="147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147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147"/>
      <c r="BC423" s="82"/>
      <c r="BD423" s="82"/>
      <c r="BE423" s="82"/>
      <c r="BF423" s="82"/>
      <c r="BG423" s="82"/>
      <c r="BH423" s="82"/>
      <c r="BI423" s="82"/>
      <c r="BJ423" s="82"/>
      <c r="BK423" s="82"/>
      <c r="BL423" s="82"/>
      <c r="BM423" s="82"/>
      <c r="BN423" s="147"/>
      <c r="BO423" s="170"/>
      <c r="BP423" s="165"/>
    </row>
    <row r="424" spans="1:68" ht="22.5" customHeight="1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237"/>
      <c r="N424" s="82"/>
      <c r="O424" s="82"/>
      <c r="P424" s="82"/>
      <c r="Q424" s="82"/>
      <c r="R424" s="82"/>
      <c r="S424" s="82"/>
      <c r="T424" s="147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  <c r="AL424" s="82"/>
      <c r="AM424" s="147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147"/>
      <c r="BC424" s="82"/>
      <c r="BD424" s="82"/>
      <c r="BE424" s="82"/>
      <c r="BF424" s="82"/>
      <c r="BG424" s="82"/>
      <c r="BH424" s="82"/>
      <c r="BI424" s="82"/>
      <c r="BJ424" s="82"/>
      <c r="BK424" s="82"/>
      <c r="BL424" s="82"/>
      <c r="BM424" s="82"/>
      <c r="BN424" s="147"/>
      <c r="BO424" s="170"/>
      <c r="BP424" s="165"/>
    </row>
    <row r="425" spans="1:68" ht="22.5" customHeight="1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237"/>
      <c r="N425" s="82"/>
      <c r="O425" s="82"/>
      <c r="P425" s="82"/>
      <c r="Q425" s="82"/>
      <c r="R425" s="82"/>
      <c r="S425" s="82"/>
      <c r="T425" s="147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147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147"/>
      <c r="BC425" s="82"/>
      <c r="BD425" s="82"/>
      <c r="BE425" s="82"/>
      <c r="BF425" s="82"/>
      <c r="BG425" s="82"/>
      <c r="BH425" s="82"/>
      <c r="BI425" s="82"/>
      <c r="BJ425" s="82"/>
      <c r="BK425" s="82"/>
      <c r="BL425" s="82"/>
      <c r="BM425" s="82"/>
      <c r="BN425" s="147"/>
      <c r="BO425" s="170"/>
      <c r="BP425" s="165"/>
    </row>
    <row r="426" spans="1:68" ht="22.5" customHeight="1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237"/>
      <c r="N426" s="82"/>
      <c r="O426" s="82"/>
      <c r="P426" s="82"/>
      <c r="Q426" s="82"/>
      <c r="R426" s="82"/>
      <c r="S426" s="82"/>
      <c r="T426" s="147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  <c r="AL426" s="82"/>
      <c r="AM426" s="147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147"/>
      <c r="BC426" s="82"/>
      <c r="BD426" s="82"/>
      <c r="BE426" s="82"/>
      <c r="BF426" s="82"/>
      <c r="BG426" s="82"/>
      <c r="BH426" s="82"/>
      <c r="BI426" s="82"/>
      <c r="BJ426" s="82"/>
      <c r="BK426" s="82"/>
      <c r="BL426" s="82"/>
      <c r="BM426" s="82"/>
      <c r="BN426" s="147"/>
      <c r="BO426" s="170"/>
      <c r="BP426" s="165"/>
    </row>
    <row r="427" spans="1:68" ht="22.5" customHeight="1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237"/>
      <c r="N427" s="82"/>
      <c r="O427" s="82"/>
      <c r="P427" s="82"/>
      <c r="Q427" s="82"/>
      <c r="R427" s="82"/>
      <c r="S427" s="82"/>
      <c r="T427" s="147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147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147"/>
      <c r="BC427" s="82"/>
      <c r="BD427" s="82"/>
      <c r="BE427" s="82"/>
      <c r="BF427" s="82"/>
      <c r="BG427" s="82"/>
      <c r="BH427" s="82"/>
      <c r="BI427" s="82"/>
      <c r="BJ427" s="82"/>
      <c r="BK427" s="82"/>
      <c r="BL427" s="82"/>
      <c r="BM427" s="82"/>
      <c r="BN427" s="147"/>
      <c r="BO427" s="170"/>
      <c r="BP427" s="165"/>
    </row>
    <row r="428" spans="1:68" ht="22.5" customHeight="1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237"/>
      <c r="N428" s="82"/>
      <c r="O428" s="82"/>
      <c r="P428" s="82"/>
      <c r="Q428" s="82"/>
      <c r="R428" s="82"/>
      <c r="S428" s="82"/>
      <c r="T428" s="147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  <c r="AL428" s="82"/>
      <c r="AM428" s="147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147"/>
      <c r="BC428" s="82"/>
      <c r="BD428" s="82"/>
      <c r="BE428" s="82"/>
      <c r="BF428" s="82"/>
      <c r="BG428" s="82"/>
      <c r="BH428" s="82"/>
      <c r="BI428" s="82"/>
      <c r="BJ428" s="82"/>
      <c r="BK428" s="82"/>
      <c r="BL428" s="82"/>
      <c r="BM428" s="82"/>
      <c r="BN428" s="147"/>
      <c r="BO428" s="170"/>
      <c r="BP428" s="165"/>
    </row>
    <row r="429" spans="1:68" ht="22.5" customHeight="1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237"/>
      <c r="N429" s="82"/>
      <c r="O429" s="82"/>
      <c r="P429" s="82"/>
      <c r="Q429" s="82"/>
      <c r="R429" s="82"/>
      <c r="S429" s="82"/>
      <c r="T429" s="147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147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147"/>
      <c r="BC429" s="82"/>
      <c r="BD429" s="82"/>
      <c r="BE429" s="82"/>
      <c r="BF429" s="82"/>
      <c r="BG429" s="82"/>
      <c r="BH429" s="82"/>
      <c r="BI429" s="82"/>
      <c r="BJ429" s="82"/>
      <c r="BK429" s="82"/>
      <c r="BL429" s="82"/>
      <c r="BM429" s="82"/>
      <c r="BN429" s="147"/>
      <c r="BO429" s="170"/>
      <c r="BP429" s="165"/>
    </row>
    <row r="430" spans="1:68" ht="22.5" customHeight="1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237"/>
      <c r="N430" s="82"/>
      <c r="O430" s="82"/>
      <c r="P430" s="82"/>
      <c r="Q430" s="82"/>
      <c r="R430" s="82"/>
      <c r="S430" s="82"/>
      <c r="T430" s="147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  <c r="AL430" s="82"/>
      <c r="AM430" s="147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147"/>
      <c r="BC430" s="82"/>
      <c r="BD430" s="82"/>
      <c r="BE430" s="82"/>
      <c r="BF430" s="82"/>
      <c r="BG430" s="82"/>
      <c r="BH430" s="82"/>
      <c r="BI430" s="82"/>
      <c r="BJ430" s="82"/>
      <c r="BK430" s="82"/>
      <c r="BL430" s="82"/>
      <c r="BM430" s="82"/>
      <c r="BN430" s="147"/>
      <c r="BO430" s="170"/>
      <c r="BP430" s="165"/>
    </row>
    <row r="431" spans="1:68" ht="22.5" customHeight="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237"/>
      <c r="N431" s="82"/>
      <c r="O431" s="82"/>
      <c r="P431" s="82"/>
      <c r="Q431" s="82"/>
      <c r="R431" s="82"/>
      <c r="S431" s="82"/>
      <c r="T431" s="147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  <c r="AL431" s="82"/>
      <c r="AM431" s="147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147"/>
      <c r="BC431" s="82"/>
      <c r="BD431" s="82"/>
      <c r="BE431" s="82"/>
      <c r="BF431" s="82"/>
      <c r="BG431" s="82"/>
      <c r="BH431" s="82"/>
      <c r="BI431" s="82"/>
      <c r="BJ431" s="82"/>
      <c r="BK431" s="82"/>
      <c r="BL431" s="82"/>
      <c r="BM431" s="82"/>
      <c r="BN431" s="147"/>
      <c r="BO431" s="170"/>
      <c r="BP431" s="165"/>
    </row>
    <row r="432" spans="1:68" ht="22.5" customHeight="1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237"/>
      <c r="N432" s="82"/>
      <c r="O432" s="82"/>
      <c r="P432" s="82"/>
      <c r="Q432" s="82"/>
      <c r="R432" s="82"/>
      <c r="S432" s="82"/>
      <c r="T432" s="147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147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147"/>
      <c r="BC432" s="82"/>
      <c r="BD432" s="82"/>
      <c r="BE432" s="82"/>
      <c r="BF432" s="82"/>
      <c r="BG432" s="82"/>
      <c r="BH432" s="82"/>
      <c r="BI432" s="82"/>
      <c r="BJ432" s="82"/>
      <c r="BK432" s="82"/>
      <c r="BL432" s="82"/>
      <c r="BM432" s="82"/>
      <c r="BN432" s="147"/>
      <c r="BO432" s="170"/>
      <c r="BP432" s="165"/>
    </row>
    <row r="433" spans="1:68" ht="22.5" customHeight="1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237"/>
      <c r="N433" s="82"/>
      <c r="O433" s="82"/>
      <c r="P433" s="82"/>
      <c r="Q433" s="82"/>
      <c r="R433" s="82"/>
      <c r="S433" s="82"/>
      <c r="T433" s="147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  <c r="AL433" s="82"/>
      <c r="AM433" s="147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147"/>
      <c r="BC433" s="82"/>
      <c r="BD433" s="82"/>
      <c r="BE433" s="82"/>
      <c r="BF433" s="82"/>
      <c r="BG433" s="82"/>
      <c r="BH433" s="82"/>
      <c r="BI433" s="82"/>
      <c r="BJ433" s="82"/>
      <c r="BK433" s="82"/>
      <c r="BL433" s="82"/>
      <c r="BM433" s="82"/>
      <c r="BN433" s="147"/>
      <c r="BO433" s="170"/>
      <c r="BP433" s="165"/>
    </row>
    <row r="434" spans="1:68" ht="22.5" customHeight="1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237"/>
      <c r="N434" s="82"/>
      <c r="O434" s="82"/>
      <c r="P434" s="82"/>
      <c r="Q434" s="82"/>
      <c r="R434" s="82"/>
      <c r="S434" s="82"/>
      <c r="T434" s="147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  <c r="AL434" s="82"/>
      <c r="AM434" s="147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147"/>
      <c r="BC434" s="82"/>
      <c r="BD434" s="82"/>
      <c r="BE434" s="82"/>
      <c r="BF434" s="82"/>
      <c r="BG434" s="82"/>
      <c r="BH434" s="82"/>
      <c r="BI434" s="82"/>
      <c r="BJ434" s="82"/>
      <c r="BK434" s="82"/>
      <c r="BL434" s="82"/>
      <c r="BM434" s="82"/>
      <c r="BN434" s="147"/>
      <c r="BO434" s="170"/>
      <c r="BP434" s="165"/>
    </row>
    <row r="435" spans="1:68" ht="22.5" customHeight="1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237"/>
      <c r="N435" s="82"/>
      <c r="O435" s="82"/>
      <c r="P435" s="82"/>
      <c r="Q435" s="82"/>
      <c r="R435" s="82"/>
      <c r="S435" s="82"/>
      <c r="T435" s="147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147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147"/>
      <c r="BC435" s="82"/>
      <c r="BD435" s="82"/>
      <c r="BE435" s="82"/>
      <c r="BF435" s="82"/>
      <c r="BG435" s="82"/>
      <c r="BH435" s="82"/>
      <c r="BI435" s="82"/>
      <c r="BJ435" s="82"/>
      <c r="BK435" s="82"/>
      <c r="BL435" s="82"/>
      <c r="BM435" s="82"/>
      <c r="BN435" s="147"/>
      <c r="BO435" s="170"/>
      <c r="BP435" s="165"/>
    </row>
    <row r="436" spans="1:68" ht="22.5" customHeight="1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237"/>
      <c r="N436" s="82"/>
      <c r="O436" s="82"/>
      <c r="P436" s="82"/>
      <c r="Q436" s="82"/>
      <c r="R436" s="82"/>
      <c r="S436" s="82"/>
      <c r="T436" s="147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147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147"/>
      <c r="BC436" s="82"/>
      <c r="BD436" s="82"/>
      <c r="BE436" s="82"/>
      <c r="BF436" s="82"/>
      <c r="BG436" s="82"/>
      <c r="BH436" s="82"/>
      <c r="BI436" s="82"/>
      <c r="BJ436" s="82"/>
      <c r="BK436" s="82"/>
      <c r="BL436" s="82"/>
      <c r="BM436" s="82"/>
      <c r="BN436" s="147"/>
      <c r="BO436" s="170"/>
      <c r="BP436" s="165"/>
    </row>
    <row r="437" spans="1:68" ht="22.5" customHeight="1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237"/>
      <c r="N437" s="82"/>
      <c r="O437" s="82"/>
      <c r="P437" s="82"/>
      <c r="Q437" s="82"/>
      <c r="R437" s="82"/>
      <c r="S437" s="82"/>
      <c r="T437" s="147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147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147"/>
      <c r="BC437" s="82"/>
      <c r="BD437" s="82"/>
      <c r="BE437" s="82"/>
      <c r="BF437" s="82"/>
      <c r="BG437" s="82"/>
      <c r="BH437" s="82"/>
      <c r="BI437" s="82"/>
      <c r="BJ437" s="82"/>
      <c r="BK437" s="82"/>
      <c r="BL437" s="82"/>
      <c r="BM437" s="82"/>
      <c r="BN437" s="147"/>
      <c r="BO437" s="170"/>
      <c r="BP437" s="165"/>
    </row>
    <row r="438" spans="1:68" ht="22.5" customHeight="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237"/>
      <c r="N438" s="82"/>
      <c r="O438" s="82"/>
      <c r="P438" s="82"/>
      <c r="Q438" s="82"/>
      <c r="R438" s="82"/>
      <c r="S438" s="82"/>
      <c r="T438" s="147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  <c r="AL438" s="82"/>
      <c r="AM438" s="147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147"/>
      <c r="BC438" s="82"/>
      <c r="BD438" s="82"/>
      <c r="BE438" s="82"/>
      <c r="BF438" s="82"/>
      <c r="BG438" s="82"/>
      <c r="BH438" s="82"/>
      <c r="BI438" s="82"/>
      <c r="BJ438" s="82"/>
      <c r="BK438" s="82"/>
      <c r="BL438" s="82"/>
      <c r="BM438" s="82"/>
      <c r="BN438" s="147"/>
      <c r="BO438" s="170"/>
      <c r="BP438" s="165"/>
    </row>
    <row r="439" spans="1:68" ht="22.5" customHeight="1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237"/>
      <c r="N439" s="82"/>
      <c r="O439" s="82"/>
      <c r="P439" s="82"/>
      <c r="Q439" s="82"/>
      <c r="R439" s="82"/>
      <c r="S439" s="82"/>
      <c r="T439" s="147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147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147"/>
      <c r="BC439" s="82"/>
      <c r="BD439" s="82"/>
      <c r="BE439" s="82"/>
      <c r="BF439" s="82"/>
      <c r="BG439" s="82"/>
      <c r="BH439" s="82"/>
      <c r="BI439" s="82"/>
      <c r="BJ439" s="82"/>
      <c r="BK439" s="82"/>
      <c r="BL439" s="82"/>
      <c r="BM439" s="82"/>
      <c r="BN439" s="147"/>
      <c r="BO439" s="170"/>
      <c r="BP439" s="165"/>
    </row>
    <row r="440" spans="1:68" ht="22.5" customHeight="1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237"/>
      <c r="N440" s="82"/>
      <c r="O440" s="82"/>
      <c r="P440" s="82"/>
      <c r="Q440" s="82"/>
      <c r="R440" s="82"/>
      <c r="S440" s="82"/>
      <c r="T440" s="147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  <c r="AL440" s="82"/>
      <c r="AM440" s="147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147"/>
      <c r="BC440" s="82"/>
      <c r="BD440" s="82"/>
      <c r="BE440" s="82"/>
      <c r="BF440" s="82"/>
      <c r="BG440" s="82"/>
      <c r="BH440" s="82"/>
      <c r="BI440" s="82"/>
      <c r="BJ440" s="82"/>
      <c r="BK440" s="82"/>
      <c r="BL440" s="82"/>
      <c r="BM440" s="82"/>
      <c r="BN440" s="147"/>
      <c r="BO440" s="170"/>
      <c r="BP440" s="165"/>
    </row>
    <row r="441" spans="1:68" ht="22.5" customHeight="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237"/>
      <c r="N441" s="82"/>
      <c r="O441" s="82"/>
      <c r="P441" s="82"/>
      <c r="Q441" s="82"/>
      <c r="R441" s="82"/>
      <c r="S441" s="82"/>
      <c r="T441" s="147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  <c r="AL441" s="82"/>
      <c r="AM441" s="147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147"/>
      <c r="BC441" s="82"/>
      <c r="BD441" s="82"/>
      <c r="BE441" s="82"/>
      <c r="BF441" s="82"/>
      <c r="BG441" s="82"/>
      <c r="BH441" s="82"/>
      <c r="BI441" s="82"/>
      <c r="BJ441" s="82"/>
      <c r="BK441" s="82"/>
      <c r="BL441" s="82"/>
      <c r="BM441" s="82"/>
      <c r="BN441" s="147"/>
      <c r="BO441" s="170"/>
      <c r="BP441" s="165"/>
    </row>
    <row r="442" spans="1:68" ht="22.5" customHeight="1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237"/>
      <c r="N442" s="82"/>
      <c r="O442" s="82"/>
      <c r="P442" s="82"/>
      <c r="Q442" s="82"/>
      <c r="R442" s="82"/>
      <c r="S442" s="82"/>
      <c r="T442" s="147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  <c r="AL442" s="82"/>
      <c r="AM442" s="147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147"/>
      <c r="BC442" s="82"/>
      <c r="BD442" s="82"/>
      <c r="BE442" s="82"/>
      <c r="BF442" s="82"/>
      <c r="BG442" s="82"/>
      <c r="BH442" s="82"/>
      <c r="BI442" s="82"/>
      <c r="BJ442" s="82"/>
      <c r="BK442" s="82"/>
      <c r="BL442" s="82"/>
      <c r="BM442" s="82"/>
      <c r="BN442" s="147"/>
      <c r="BO442" s="170"/>
      <c r="BP442" s="165"/>
    </row>
    <row r="443" spans="1:68" ht="22.5" customHeight="1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237"/>
      <c r="N443" s="82"/>
      <c r="O443" s="82"/>
      <c r="P443" s="82"/>
      <c r="Q443" s="82"/>
      <c r="R443" s="82"/>
      <c r="S443" s="82"/>
      <c r="T443" s="147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  <c r="AL443" s="82"/>
      <c r="AM443" s="147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147"/>
      <c r="BC443" s="82"/>
      <c r="BD443" s="82"/>
      <c r="BE443" s="82"/>
      <c r="BF443" s="82"/>
      <c r="BG443" s="82"/>
      <c r="BH443" s="82"/>
      <c r="BI443" s="82"/>
      <c r="BJ443" s="82"/>
      <c r="BK443" s="82"/>
      <c r="BL443" s="82"/>
      <c r="BM443" s="82"/>
      <c r="BN443" s="147"/>
      <c r="BO443" s="170"/>
      <c r="BP443" s="165"/>
    </row>
    <row r="444" spans="1:68" ht="22.5" customHeight="1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237"/>
      <c r="N444" s="82"/>
      <c r="O444" s="82"/>
      <c r="P444" s="82"/>
      <c r="Q444" s="82"/>
      <c r="R444" s="82"/>
      <c r="S444" s="82"/>
      <c r="T444" s="147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  <c r="AL444" s="82"/>
      <c r="AM444" s="147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147"/>
      <c r="BC444" s="82"/>
      <c r="BD444" s="82"/>
      <c r="BE444" s="82"/>
      <c r="BF444" s="82"/>
      <c r="BG444" s="82"/>
      <c r="BH444" s="82"/>
      <c r="BI444" s="82"/>
      <c r="BJ444" s="82"/>
      <c r="BK444" s="82"/>
      <c r="BL444" s="82"/>
      <c r="BM444" s="82"/>
      <c r="BN444" s="147"/>
      <c r="BO444" s="170"/>
      <c r="BP444" s="165"/>
    </row>
    <row r="445" spans="1:68" ht="22.5" customHeight="1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237"/>
      <c r="N445" s="82"/>
      <c r="O445" s="82"/>
      <c r="P445" s="82"/>
      <c r="Q445" s="82"/>
      <c r="R445" s="82"/>
      <c r="S445" s="82"/>
      <c r="T445" s="147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147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147"/>
      <c r="BC445" s="82"/>
      <c r="BD445" s="82"/>
      <c r="BE445" s="82"/>
      <c r="BF445" s="82"/>
      <c r="BG445" s="82"/>
      <c r="BH445" s="82"/>
      <c r="BI445" s="82"/>
      <c r="BJ445" s="82"/>
      <c r="BK445" s="82"/>
      <c r="BL445" s="82"/>
      <c r="BM445" s="82"/>
      <c r="BN445" s="147"/>
      <c r="BO445" s="170"/>
      <c r="BP445" s="165"/>
    </row>
    <row r="446" spans="1:68" ht="22.5" customHeight="1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237"/>
      <c r="N446" s="82"/>
      <c r="O446" s="82"/>
      <c r="P446" s="82"/>
      <c r="Q446" s="82"/>
      <c r="R446" s="82"/>
      <c r="S446" s="82"/>
      <c r="T446" s="147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  <c r="AL446" s="82"/>
      <c r="AM446" s="147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147"/>
      <c r="BC446" s="82"/>
      <c r="BD446" s="82"/>
      <c r="BE446" s="82"/>
      <c r="BF446" s="82"/>
      <c r="BG446" s="82"/>
      <c r="BH446" s="82"/>
      <c r="BI446" s="82"/>
      <c r="BJ446" s="82"/>
      <c r="BK446" s="82"/>
      <c r="BL446" s="82"/>
      <c r="BM446" s="82"/>
      <c r="BN446" s="147"/>
      <c r="BO446" s="170"/>
      <c r="BP446" s="165"/>
    </row>
    <row r="447" spans="1:68" ht="22.5" customHeight="1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237"/>
      <c r="N447" s="82"/>
      <c r="O447" s="82"/>
      <c r="P447" s="82"/>
      <c r="Q447" s="82"/>
      <c r="R447" s="82"/>
      <c r="S447" s="82"/>
      <c r="T447" s="147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  <c r="AL447" s="82"/>
      <c r="AM447" s="147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147"/>
      <c r="BC447" s="82"/>
      <c r="BD447" s="82"/>
      <c r="BE447" s="82"/>
      <c r="BF447" s="82"/>
      <c r="BG447" s="82"/>
      <c r="BH447" s="82"/>
      <c r="BI447" s="82"/>
      <c r="BJ447" s="82"/>
      <c r="BK447" s="82"/>
      <c r="BL447" s="82"/>
      <c r="BM447" s="82"/>
      <c r="BN447" s="147"/>
      <c r="BO447" s="170"/>
      <c r="BP447" s="165"/>
    </row>
    <row r="448" spans="1:68" ht="22.5" customHeight="1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237"/>
      <c r="N448" s="82"/>
      <c r="O448" s="82"/>
      <c r="P448" s="82"/>
      <c r="Q448" s="82"/>
      <c r="R448" s="82"/>
      <c r="S448" s="82"/>
      <c r="T448" s="147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  <c r="AL448" s="82"/>
      <c r="AM448" s="147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147"/>
      <c r="BC448" s="82"/>
      <c r="BD448" s="82"/>
      <c r="BE448" s="82"/>
      <c r="BF448" s="82"/>
      <c r="BG448" s="82"/>
      <c r="BH448" s="82"/>
      <c r="BI448" s="82"/>
      <c r="BJ448" s="82"/>
      <c r="BK448" s="82"/>
      <c r="BL448" s="82"/>
      <c r="BM448" s="82"/>
      <c r="BN448" s="147"/>
      <c r="BO448" s="170"/>
      <c r="BP448" s="165"/>
    </row>
    <row r="449" spans="1:68" ht="22.5" customHeight="1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237"/>
      <c r="N449" s="82"/>
      <c r="O449" s="82"/>
      <c r="P449" s="82"/>
      <c r="Q449" s="82"/>
      <c r="R449" s="82"/>
      <c r="S449" s="82"/>
      <c r="T449" s="147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147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147"/>
      <c r="BC449" s="82"/>
      <c r="BD449" s="82"/>
      <c r="BE449" s="82"/>
      <c r="BF449" s="82"/>
      <c r="BG449" s="82"/>
      <c r="BH449" s="82"/>
      <c r="BI449" s="82"/>
      <c r="BJ449" s="82"/>
      <c r="BK449" s="82"/>
      <c r="BL449" s="82"/>
      <c r="BM449" s="82"/>
      <c r="BN449" s="147"/>
      <c r="BO449" s="170"/>
      <c r="BP449" s="165"/>
    </row>
    <row r="450" spans="1:68" ht="22.5" customHeight="1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237"/>
      <c r="N450" s="82"/>
      <c r="O450" s="82"/>
      <c r="P450" s="82"/>
      <c r="Q450" s="82"/>
      <c r="R450" s="82"/>
      <c r="S450" s="82"/>
      <c r="T450" s="147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147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147"/>
      <c r="BC450" s="82"/>
      <c r="BD450" s="82"/>
      <c r="BE450" s="82"/>
      <c r="BF450" s="82"/>
      <c r="BG450" s="82"/>
      <c r="BH450" s="82"/>
      <c r="BI450" s="82"/>
      <c r="BJ450" s="82"/>
      <c r="BK450" s="82"/>
      <c r="BL450" s="82"/>
      <c r="BM450" s="82"/>
      <c r="BN450" s="147"/>
      <c r="BO450" s="170"/>
      <c r="BP450" s="165"/>
    </row>
    <row r="451" spans="1:68" ht="22.5" customHeight="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237"/>
      <c r="N451" s="82"/>
      <c r="O451" s="82"/>
      <c r="P451" s="82"/>
      <c r="Q451" s="82"/>
      <c r="R451" s="82"/>
      <c r="S451" s="82"/>
      <c r="T451" s="147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147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147"/>
      <c r="BC451" s="82"/>
      <c r="BD451" s="82"/>
      <c r="BE451" s="82"/>
      <c r="BF451" s="82"/>
      <c r="BG451" s="82"/>
      <c r="BH451" s="82"/>
      <c r="BI451" s="82"/>
      <c r="BJ451" s="82"/>
      <c r="BK451" s="82"/>
      <c r="BL451" s="82"/>
      <c r="BM451" s="82"/>
      <c r="BN451" s="147"/>
      <c r="BO451" s="170"/>
      <c r="BP451" s="165"/>
    </row>
    <row r="452" spans="1:68" ht="22.5" customHeight="1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237"/>
      <c r="N452" s="82"/>
      <c r="O452" s="82"/>
      <c r="P452" s="82"/>
      <c r="Q452" s="82"/>
      <c r="R452" s="82"/>
      <c r="S452" s="82"/>
      <c r="T452" s="147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147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147"/>
      <c r="BC452" s="82"/>
      <c r="BD452" s="82"/>
      <c r="BE452" s="82"/>
      <c r="BF452" s="82"/>
      <c r="BG452" s="82"/>
      <c r="BH452" s="82"/>
      <c r="BI452" s="82"/>
      <c r="BJ452" s="82"/>
      <c r="BK452" s="82"/>
      <c r="BL452" s="82"/>
      <c r="BM452" s="82"/>
      <c r="BN452" s="147"/>
      <c r="BO452" s="170"/>
      <c r="BP452" s="165"/>
    </row>
    <row r="453" spans="1:68" ht="22.5" customHeight="1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237"/>
      <c r="N453" s="82"/>
      <c r="O453" s="82"/>
      <c r="P453" s="82"/>
      <c r="Q453" s="82"/>
      <c r="R453" s="82"/>
      <c r="S453" s="82"/>
      <c r="T453" s="147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147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147"/>
      <c r="BC453" s="82"/>
      <c r="BD453" s="82"/>
      <c r="BE453" s="82"/>
      <c r="BF453" s="82"/>
      <c r="BG453" s="82"/>
      <c r="BH453" s="82"/>
      <c r="BI453" s="82"/>
      <c r="BJ453" s="82"/>
      <c r="BK453" s="82"/>
      <c r="BL453" s="82"/>
      <c r="BM453" s="82"/>
      <c r="BN453" s="147"/>
      <c r="BO453" s="170"/>
      <c r="BP453" s="165"/>
    </row>
    <row r="454" spans="1:68" ht="22.5" customHeight="1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237"/>
      <c r="N454" s="82"/>
      <c r="O454" s="82"/>
      <c r="P454" s="82"/>
      <c r="Q454" s="82"/>
      <c r="R454" s="82"/>
      <c r="S454" s="82"/>
      <c r="T454" s="147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147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147"/>
      <c r="BC454" s="82"/>
      <c r="BD454" s="82"/>
      <c r="BE454" s="82"/>
      <c r="BF454" s="82"/>
      <c r="BG454" s="82"/>
      <c r="BH454" s="82"/>
      <c r="BI454" s="82"/>
      <c r="BJ454" s="82"/>
      <c r="BK454" s="82"/>
      <c r="BL454" s="82"/>
      <c r="BM454" s="82"/>
      <c r="BN454" s="147"/>
      <c r="BO454" s="170"/>
      <c r="BP454" s="165"/>
    </row>
    <row r="455" spans="1:68" ht="22.5" customHeight="1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237"/>
      <c r="N455" s="82"/>
      <c r="O455" s="82"/>
      <c r="P455" s="82"/>
      <c r="Q455" s="82"/>
      <c r="R455" s="82"/>
      <c r="S455" s="82"/>
      <c r="T455" s="147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147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147"/>
      <c r="BC455" s="82"/>
      <c r="BD455" s="82"/>
      <c r="BE455" s="82"/>
      <c r="BF455" s="82"/>
      <c r="BG455" s="82"/>
      <c r="BH455" s="82"/>
      <c r="BI455" s="82"/>
      <c r="BJ455" s="82"/>
      <c r="BK455" s="82"/>
      <c r="BL455" s="82"/>
      <c r="BM455" s="82"/>
      <c r="BN455" s="147"/>
      <c r="BO455" s="170"/>
      <c r="BP455" s="165"/>
    </row>
    <row r="456" spans="1:68" ht="22.5" customHeight="1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237"/>
      <c r="N456" s="82"/>
      <c r="O456" s="82"/>
      <c r="P456" s="82"/>
      <c r="Q456" s="82"/>
      <c r="R456" s="82"/>
      <c r="S456" s="82"/>
      <c r="T456" s="147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147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147"/>
      <c r="BC456" s="82"/>
      <c r="BD456" s="82"/>
      <c r="BE456" s="82"/>
      <c r="BF456" s="82"/>
      <c r="BG456" s="82"/>
      <c r="BH456" s="82"/>
      <c r="BI456" s="82"/>
      <c r="BJ456" s="82"/>
      <c r="BK456" s="82"/>
      <c r="BL456" s="82"/>
      <c r="BM456" s="82"/>
      <c r="BN456" s="147"/>
      <c r="BO456" s="170"/>
      <c r="BP456" s="165"/>
    </row>
    <row r="457" spans="1:68" ht="22.5" customHeight="1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237"/>
      <c r="N457" s="82"/>
      <c r="O457" s="82"/>
      <c r="P457" s="82"/>
      <c r="Q457" s="82"/>
      <c r="R457" s="82"/>
      <c r="S457" s="82"/>
      <c r="T457" s="147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147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147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  <c r="BN457" s="147"/>
      <c r="BO457" s="170"/>
      <c r="BP457" s="165"/>
    </row>
    <row r="458" spans="1:68" ht="22.5" customHeight="1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237"/>
      <c r="N458" s="82"/>
      <c r="O458" s="82"/>
      <c r="P458" s="82"/>
      <c r="Q458" s="82"/>
      <c r="R458" s="82"/>
      <c r="S458" s="82"/>
      <c r="T458" s="147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147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147"/>
      <c r="BC458" s="82"/>
      <c r="BD458" s="82"/>
      <c r="BE458" s="82"/>
      <c r="BF458" s="82"/>
      <c r="BG458" s="82"/>
      <c r="BH458" s="82"/>
      <c r="BI458" s="82"/>
      <c r="BJ458" s="82"/>
      <c r="BK458" s="82"/>
      <c r="BL458" s="82"/>
      <c r="BM458" s="82"/>
      <c r="BN458" s="147"/>
      <c r="BO458" s="170"/>
      <c r="BP458" s="165"/>
    </row>
    <row r="459" spans="1:68" ht="22.5" customHeight="1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237"/>
      <c r="N459" s="82"/>
      <c r="O459" s="82"/>
      <c r="P459" s="82"/>
      <c r="Q459" s="82"/>
      <c r="R459" s="82"/>
      <c r="S459" s="82"/>
      <c r="T459" s="147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147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147"/>
      <c r="BC459" s="82"/>
      <c r="BD459" s="82"/>
      <c r="BE459" s="82"/>
      <c r="BF459" s="82"/>
      <c r="BG459" s="82"/>
      <c r="BH459" s="82"/>
      <c r="BI459" s="82"/>
      <c r="BJ459" s="82"/>
      <c r="BK459" s="82"/>
      <c r="BL459" s="82"/>
      <c r="BM459" s="82"/>
      <c r="BN459" s="147"/>
      <c r="BO459" s="170"/>
      <c r="BP459" s="165"/>
    </row>
    <row r="460" spans="1:68" ht="22.5" customHeight="1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237"/>
      <c r="N460" s="82"/>
      <c r="O460" s="82"/>
      <c r="P460" s="82"/>
      <c r="Q460" s="82"/>
      <c r="R460" s="82"/>
      <c r="S460" s="82"/>
      <c r="T460" s="147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  <c r="AL460" s="82"/>
      <c r="AM460" s="147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147"/>
      <c r="BC460" s="82"/>
      <c r="BD460" s="82"/>
      <c r="BE460" s="82"/>
      <c r="BF460" s="82"/>
      <c r="BG460" s="82"/>
      <c r="BH460" s="82"/>
      <c r="BI460" s="82"/>
      <c r="BJ460" s="82"/>
      <c r="BK460" s="82"/>
      <c r="BL460" s="82"/>
      <c r="BM460" s="82"/>
      <c r="BN460" s="147"/>
      <c r="BO460" s="170"/>
      <c r="BP460" s="165"/>
    </row>
    <row r="461" spans="1:68" ht="22.5" customHeight="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237"/>
      <c r="N461" s="82"/>
      <c r="O461" s="82"/>
      <c r="P461" s="82"/>
      <c r="Q461" s="82"/>
      <c r="R461" s="82"/>
      <c r="S461" s="82"/>
      <c r="T461" s="147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147"/>
      <c r="AN461" s="82"/>
      <c r="AO461" s="82"/>
      <c r="AP461" s="82"/>
      <c r="AQ461" s="82"/>
      <c r="AR461" s="82"/>
      <c r="AS461" s="82"/>
      <c r="AT461" s="82"/>
      <c r="AU461" s="82"/>
      <c r="AV461" s="82"/>
      <c r="AW461" s="82"/>
      <c r="AX461" s="82"/>
      <c r="AY461" s="82"/>
      <c r="AZ461" s="82"/>
      <c r="BA461" s="82"/>
      <c r="BB461" s="147"/>
      <c r="BC461" s="82"/>
      <c r="BD461" s="82"/>
      <c r="BE461" s="82"/>
      <c r="BF461" s="82"/>
      <c r="BG461" s="82"/>
      <c r="BH461" s="82"/>
      <c r="BI461" s="82"/>
      <c r="BJ461" s="82"/>
      <c r="BK461" s="82"/>
      <c r="BL461" s="82"/>
      <c r="BM461" s="82"/>
      <c r="BN461" s="147"/>
      <c r="BO461" s="170"/>
      <c r="BP461" s="165"/>
    </row>
    <row r="462" spans="1:68" ht="22.5" customHeight="1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237"/>
      <c r="N462" s="82"/>
      <c r="O462" s="82"/>
      <c r="P462" s="82"/>
      <c r="Q462" s="82"/>
      <c r="R462" s="82"/>
      <c r="S462" s="82"/>
      <c r="T462" s="147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147"/>
      <c r="AN462" s="82"/>
      <c r="AO462" s="82"/>
      <c r="AP462" s="82"/>
      <c r="AQ462" s="82"/>
      <c r="AR462" s="82"/>
      <c r="AS462" s="82"/>
      <c r="AT462" s="82"/>
      <c r="AU462" s="82"/>
      <c r="AV462" s="82"/>
      <c r="AW462" s="82"/>
      <c r="AX462" s="82"/>
      <c r="AY462" s="82"/>
      <c r="AZ462" s="82"/>
      <c r="BA462" s="82"/>
      <c r="BB462" s="147"/>
      <c r="BC462" s="82"/>
      <c r="BD462" s="82"/>
      <c r="BE462" s="82"/>
      <c r="BF462" s="82"/>
      <c r="BG462" s="82"/>
      <c r="BH462" s="82"/>
      <c r="BI462" s="82"/>
      <c r="BJ462" s="82"/>
      <c r="BK462" s="82"/>
      <c r="BL462" s="82"/>
      <c r="BM462" s="82"/>
      <c r="BN462" s="147"/>
      <c r="BO462" s="170"/>
      <c r="BP462" s="165"/>
    </row>
    <row r="463" spans="1:68" ht="22.5" customHeight="1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237"/>
      <c r="N463" s="82"/>
      <c r="O463" s="82"/>
      <c r="P463" s="82"/>
      <c r="Q463" s="82"/>
      <c r="R463" s="82"/>
      <c r="S463" s="82"/>
      <c r="T463" s="147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147"/>
      <c r="AN463" s="82"/>
      <c r="AO463" s="82"/>
      <c r="AP463" s="82"/>
      <c r="AQ463" s="82"/>
      <c r="AR463" s="82"/>
      <c r="AS463" s="82"/>
      <c r="AT463" s="82"/>
      <c r="AU463" s="82"/>
      <c r="AV463" s="82"/>
      <c r="AW463" s="82"/>
      <c r="AX463" s="82"/>
      <c r="AY463" s="82"/>
      <c r="AZ463" s="82"/>
      <c r="BA463" s="82"/>
      <c r="BB463" s="147"/>
      <c r="BC463" s="82"/>
      <c r="BD463" s="82"/>
      <c r="BE463" s="82"/>
      <c r="BF463" s="82"/>
      <c r="BG463" s="82"/>
      <c r="BH463" s="82"/>
      <c r="BI463" s="82"/>
      <c r="BJ463" s="82"/>
      <c r="BK463" s="82"/>
      <c r="BL463" s="82"/>
      <c r="BM463" s="82"/>
      <c r="BN463" s="147"/>
      <c r="BO463" s="170"/>
      <c r="BP463" s="165"/>
    </row>
    <row r="464" spans="1:68" ht="22.5" customHeight="1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237"/>
      <c r="N464" s="82"/>
      <c r="O464" s="82"/>
      <c r="P464" s="82"/>
      <c r="Q464" s="82"/>
      <c r="R464" s="82"/>
      <c r="S464" s="82"/>
      <c r="T464" s="147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147"/>
      <c r="AN464" s="82"/>
      <c r="AO464" s="82"/>
      <c r="AP464" s="82"/>
      <c r="AQ464" s="82"/>
      <c r="AR464" s="82"/>
      <c r="AS464" s="82"/>
      <c r="AT464" s="82"/>
      <c r="AU464" s="82"/>
      <c r="AV464" s="82"/>
      <c r="AW464" s="82"/>
      <c r="AX464" s="82"/>
      <c r="AY464" s="82"/>
      <c r="AZ464" s="82"/>
      <c r="BA464" s="82"/>
      <c r="BB464" s="147"/>
      <c r="BC464" s="82"/>
      <c r="BD464" s="82"/>
      <c r="BE464" s="82"/>
      <c r="BF464" s="82"/>
      <c r="BG464" s="82"/>
      <c r="BH464" s="82"/>
      <c r="BI464" s="82"/>
      <c r="BJ464" s="82"/>
      <c r="BK464" s="82"/>
      <c r="BL464" s="82"/>
      <c r="BM464" s="82"/>
      <c r="BN464" s="147"/>
      <c r="BO464" s="170"/>
      <c r="BP464" s="165"/>
    </row>
    <row r="465" spans="1:68" ht="22.5" customHeight="1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237"/>
      <c r="N465" s="82"/>
      <c r="O465" s="82"/>
      <c r="P465" s="82"/>
      <c r="Q465" s="82"/>
      <c r="R465" s="82"/>
      <c r="S465" s="82"/>
      <c r="T465" s="147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  <c r="AL465" s="82"/>
      <c r="AM465" s="147"/>
      <c r="AN465" s="82"/>
      <c r="AO465" s="82"/>
      <c r="AP465" s="82"/>
      <c r="AQ465" s="82"/>
      <c r="AR465" s="82"/>
      <c r="AS465" s="82"/>
      <c r="AT465" s="82"/>
      <c r="AU465" s="82"/>
      <c r="AV465" s="82"/>
      <c r="AW465" s="82"/>
      <c r="AX465" s="82"/>
      <c r="AY465" s="82"/>
      <c r="AZ465" s="82"/>
      <c r="BA465" s="82"/>
      <c r="BB465" s="147"/>
      <c r="BC465" s="82"/>
      <c r="BD465" s="82"/>
      <c r="BE465" s="82"/>
      <c r="BF465" s="82"/>
      <c r="BG465" s="82"/>
      <c r="BH465" s="82"/>
      <c r="BI465" s="82"/>
      <c r="BJ465" s="82"/>
      <c r="BK465" s="82"/>
      <c r="BL465" s="82"/>
      <c r="BM465" s="82"/>
      <c r="BN465" s="147"/>
      <c r="BO465" s="170"/>
      <c r="BP465" s="165"/>
    </row>
    <row r="466" spans="1:68" ht="22.5" customHeight="1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237"/>
      <c r="N466" s="82"/>
      <c r="O466" s="82"/>
      <c r="P466" s="82"/>
      <c r="Q466" s="82"/>
      <c r="R466" s="82"/>
      <c r="S466" s="82"/>
      <c r="T466" s="147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147"/>
      <c r="AN466" s="82"/>
      <c r="AO466" s="82"/>
      <c r="AP466" s="82"/>
      <c r="AQ466" s="82"/>
      <c r="AR466" s="82"/>
      <c r="AS466" s="82"/>
      <c r="AT466" s="82"/>
      <c r="AU466" s="82"/>
      <c r="AV466" s="82"/>
      <c r="AW466" s="82"/>
      <c r="AX466" s="82"/>
      <c r="AY466" s="82"/>
      <c r="AZ466" s="82"/>
      <c r="BA466" s="82"/>
      <c r="BB466" s="147"/>
      <c r="BC466" s="82"/>
      <c r="BD466" s="82"/>
      <c r="BE466" s="82"/>
      <c r="BF466" s="82"/>
      <c r="BG466" s="82"/>
      <c r="BH466" s="82"/>
      <c r="BI466" s="82"/>
      <c r="BJ466" s="82"/>
      <c r="BK466" s="82"/>
      <c r="BL466" s="82"/>
      <c r="BM466" s="82"/>
      <c r="BN466" s="147"/>
      <c r="BO466" s="170"/>
      <c r="BP466" s="165"/>
    </row>
    <row r="467" spans="1:68" ht="22.5" customHeight="1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237"/>
      <c r="N467" s="82"/>
      <c r="O467" s="82"/>
      <c r="P467" s="82"/>
      <c r="Q467" s="82"/>
      <c r="R467" s="82"/>
      <c r="S467" s="82"/>
      <c r="T467" s="147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147"/>
      <c r="AN467" s="82"/>
      <c r="AO467" s="82"/>
      <c r="AP467" s="82"/>
      <c r="AQ467" s="82"/>
      <c r="AR467" s="82"/>
      <c r="AS467" s="82"/>
      <c r="AT467" s="82"/>
      <c r="AU467" s="82"/>
      <c r="AV467" s="82"/>
      <c r="AW467" s="82"/>
      <c r="AX467" s="82"/>
      <c r="AY467" s="82"/>
      <c r="AZ467" s="82"/>
      <c r="BA467" s="82"/>
      <c r="BB467" s="147"/>
      <c r="BC467" s="82"/>
      <c r="BD467" s="82"/>
      <c r="BE467" s="82"/>
      <c r="BF467" s="82"/>
      <c r="BG467" s="82"/>
      <c r="BH467" s="82"/>
      <c r="BI467" s="82"/>
      <c r="BJ467" s="82"/>
      <c r="BK467" s="82"/>
      <c r="BL467" s="82"/>
      <c r="BM467" s="82"/>
      <c r="BN467" s="147"/>
      <c r="BO467" s="170"/>
      <c r="BP467" s="165"/>
    </row>
    <row r="468" spans="1:68" ht="22.5" customHeight="1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237"/>
      <c r="N468" s="82"/>
      <c r="O468" s="82"/>
      <c r="P468" s="82"/>
      <c r="Q468" s="82"/>
      <c r="R468" s="82"/>
      <c r="S468" s="82"/>
      <c r="T468" s="147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  <c r="AL468" s="82"/>
      <c r="AM468" s="147"/>
      <c r="AN468" s="82"/>
      <c r="AO468" s="82"/>
      <c r="AP468" s="82"/>
      <c r="AQ468" s="82"/>
      <c r="AR468" s="82"/>
      <c r="AS468" s="82"/>
      <c r="AT468" s="82"/>
      <c r="AU468" s="82"/>
      <c r="AV468" s="82"/>
      <c r="AW468" s="82"/>
      <c r="AX468" s="82"/>
      <c r="AY468" s="82"/>
      <c r="AZ468" s="82"/>
      <c r="BA468" s="82"/>
      <c r="BB468" s="147"/>
      <c r="BC468" s="82"/>
      <c r="BD468" s="82"/>
      <c r="BE468" s="82"/>
      <c r="BF468" s="82"/>
      <c r="BG468" s="82"/>
      <c r="BH468" s="82"/>
      <c r="BI468" s="82"/>
      <c r="BJ468" s="82"/>
      <c r="BK468" s="82"/>
      <c r="BL468" s="82"/>
      <c r="BM468" s="82"/>
      <c r="BN468" s="147"/>
      <c r="BO468" s="170"/>
      <c r="BP468" s="165"/>
    </row>
    <row r="469" spans="1:68" ht="22.5" customHeight="1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237"/>
      <c r="N469" s="82"/>
      <c r="O469" s="82"/>
      <c r="P469" s="82"/>
      <c r="Q469" s="82"/>
      <c r="R469" s="82"/>
      <c r="S469" s="82"/>
      <c r="T469" s="147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147"/>
      <c r="AN469" s="82"/>
      <c r="AO469" s="82"/>
      <c r="AP469" s="82"/>
      <c r="AQ469" s="82"/>
      <c r="AR469" s="82"/>
      <c r="AS469" s="82"/>
      <c r="AT469" s="82"/>
      <c r="AU469" s="82"/>
      <c r="AV469" s="82"/>
      <c r="AW469" s="82"/>
      <c r="AX469" s="82"/>
      <c r="AY469" s="82"/>
      <c r="AZ469" s="82"/>
      <c r="BA469" s="82"/>
      <c r="BB469" s="147"/>
      <c r="BC469" s="82"/>
      <c r="BD469" s="82"/>
      <c r="BE469" s="82"/>
      <c r="BF469" s="82"/>
      <c r="BG469" s="82"/>
      <c r="BH469" s="82"/>
      <c r="BI469" s="82"/>
      <c r="BJ469" s="82"/>
      <c r="BK469" s="82"/>
      <c r="BL469" s="82"/>
      <c r="BM469" s="82"/>
      <c r="BN469" s="147"/>
      <c r="BO469" s="170"/>
      <c r="BP469" s="165"/>
    </row>
    <row r="470" spans="1:68" ht="22.5" customHeight="1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237"/>
      <c r="N470" s="82"/>
      <c r="O470" s="82"/>
      <c r="P470" s="82"/>
      <c r="Q470" s="82"/>
      <c r="R470" s="82"/>
      <c r="S470" s="82"/>
      <c r="T470" s="147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  <c r="AL470" s="82"/>
      <c r="AM470" s="147"/>
      <c r="AN470" s="82"/>
      <c r="AO470" s="82"/>
      <c r="AP470" s="82"/>
      <c r="AQ470" s="82"/>
      <c r="AR470" s="82"/>
      <c r="AS470" s="82"/>
      <c r="AT470" s="82"/>
      <c r="AU470" s="82"/>
      <c r="AV470" s="82"/>
      <c r="AW470" s="82"/>
      <c r="AX470" s="82"/>
      <c r="AY470" s="82"/>
      <c r="AZ470" s="82"/>
      <c r="BA470" s="82"/>
      <c r="BB470" s="147"/>
      <c r="BC470" s="82"/>
      <c r="BD470" s="82"/>
      <c r="BE470" s="82"/>
      <c r="BF470" s="82"/>
      <c r="BG470" s="82"/>
      <c r="BH470" s="82"/>
      <c r="BI470" s="82"/>
      <c r="BJ470" s="82"/>
      <c r="BK470" s="82"/>
      <c r="BL470" s="82"/>
      <c r="BM470" s="82"/>
      <c r="BN470" s="147"/>
      <c r="BO470" s="170"/>
      <c r="BP470" s="165"/>
    </row>
    <row r="471" spans="1:68" ht="22.5" customHeight="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237"/>
      <c r="N471" s="82"/>
      <c r="O471" s="82"/>
      <c r="P471" s="82"/>
      <c r="Q471" s="82"/>
      <c r="R471" s="82"/>
      <c r="S471" s="82"/>
      <c r="T471" s="147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147"/>
      <c r="AN471" s="82"/>
      <c r="AO471" s="82"/>
      <c r="AP471" s="82"/>
      <c r="AQ471" s="82"/>
      <c r="AR471" s="82"/>
      <c r="AS471" s="82"/>
      <c r="AT471" s="82"/>
      <c r="AU471" s="82"/>
      <c r="AV471" s="82"/>
      <c r="AW471" s="82"/>
      <c r="AX471" s="82"/>
      <c r="AY471" s="82"/>
      <c r="AZ471" s="82"/>
      <c r="BA471" s="82"/>
      <c r="BB471" s="147"/>
      <c r="BC471" s="82"/>
      <c r="BD471" s="82"/>
      <c r="BE471" s="82"/>
      <c r="BF471" s="82"/>
      <c r="BG471" s="82"/>
      <c r="BH471" s="82"/>
      <c r="BI471" s="82"/>
      <c r="BJ471" s="82"/>
      <c r="BK471" s="82"/>
      <c r="BL471" s="82"/>
      <c r="BM471" s="82"/>
      <c r="BN471" s="147"/>
      <c r="BO471" s="170"/>
      <c r="BP471" s="165"/>
    </row>
    <row r="472" spans="1:68" ht="22.5" customHeight="1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237"/>
      <c r="N472" s="82"/>
      <c r="O472" s="82"/>
      <c r="P472" s="82"/>
      <c r="Q472" s="82"/>
      <c r="R472" s="82"/>
      <c r="S472" s="82"/>
      <c r="T472" s="147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  <c r="AL472" s="82"/>
      <c r="AM472" s="147"/>
      <c r="AN472" s="82"/>
      <c r="AO472" s="82"/>
      <c r="AP472" s="82"/>
      <c r="AQ472" s="82"/>
      <c r="AR472" s="82"/>
      <c r="AS472" s="82"/>
      <c r="AT472" s="82"/>
      <c r="AU472" s="82"/>
      <c r="AV472" s="82"/>
      <c r="AW472" s="82"/>
      <c r="AX472" s="82"/>
      <c r="AY472" s="82"/>
      <c r="AZ472" s="82"/>
      <c r="BA472" s="82"/>
      <c r="BB472" s="147"/>
      <c r="BC472" s="82"/>
      <c r="BD472" s="82"/>
      <c r="BE472" s="82"/>
      <c r="BF472" s="82"/>
      <c r="BG472" s="82"/>
      <c r="BH472" s="82"/>
      <c r="BI472" s="82"/>
      <c r="BJ472" s="82"/>
      <c r="BK472" s="82"/>
      <c r="BL472" s="82"/>
      <c r="BM472" s="82"/>
      <c r="BN472" s="147"/>
      <c r="BO472" s="170"/>
      <c r="BP472" s="165"/>
    </row>
    <row r="473" spans="1:68" ht="22.5" customHeight="1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237"/>
      <c r="N473" s="82"/>
      <c r="O473" s="82"/>
      <c r="P473" s="82"/>
      <c r="Q473" s="82"/>
      <c r="R473" s="82"/>
      <c r="S473" s="82"/>
      <c r="T473" s="147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147"/>
      <c r="AN473" s="82"/>
      <c r="AO473" s="82"/>
      <c r="AP473" s="82"/>
      <c r="AQ473" s="82"/>
      <c r="AR473" s="82"/>
      <c r="AS473" s="82"/>
      <c r="AT473" s="82"/>
      <c r="AU473" s="82"/>
      <c r="AV473" s="82"/>
      <c r="AW473" s="82"/>
      <c r="AX473" s="82"/>
      <c r="AY473" s="82"/>
      <c r="AZ473" s="82"/>
      <c r="BA473" s="82"/>
      <c r="BB473" s="147"/>
      <c r="BC473" s="82"/>
      <c r="BD473" s="82"/>
      <c r="BE473" s="82"/>
      <c r="BF473" s="82"/>
      <c r="BG473" s="82"/>
      <c r="BH473" s="82"/>
      <c r="BI473" s="82"/>
      <c r="BJ473" s="82"/>
      <c r="BK473" s="82"/>
      <c r="BL473" s="82"/>
      <c r="BM473" s="82"/>
      <c r="BN473" s="147"/>
      <c r="BO473" s="170"/>
      <c r="BP473" s="165"/>
    </row>
    <row r="474" spans="1:68" ht="22.5" customHeight="1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237"/>
      <c r="N474" s="82"/>
      <c r="O474" s="82"/>
      <c r="P474" s="82"/>
      <c r="Q474" s="82"/>
      <c r="R474" s="82"/>
      <c r="S474" s="82"/>
      <c r="T474" s="147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  <c r="AL474" s="82"/>
      <c r="AM474" s="147"/>
      <c r="AN474" s="82"/>
      <c r="AO474" s="82"/>
      <c r="AP474" s="82"/>
      <c r="AQ474" s="82"/>
      <c r="AR474" s="82"/>
      <c r="AS474" s="82"/>
      <c r="AT474" s="82"/>
      <c r="AU474" s="82"/>
      <c r="AV474" s="82"/>
      <c r="AW474" s="82"/>
      <c r="AX474" s="82"/>
      <c r="AY474" s="82"/>
      <c r="AZ474" s="82"/>
      <c r="BA474" s="82"/>
      <c r="BB474" s="147"/>
      <c r="BC474" s="82"/>
      <c r="BD474" s="82"/>
      <c r="BE474" s="82"/>
      <c r="BF474" s="82"/>
      <c r="BG474" s="82"/>
      <c r="BH474" s="82"/>
      <c r="BI474" s="82"/>
      <c r="BJ474" s="82"/>
      <c r="BK474" s="82"/>
      <c r="BL474" s="82"/>
      <c r="BM474" s="82"/>
      <c r="BN474" s="147"/>
      <c r="BO474" s="170"/>
      <c r="BP474" s="165"/>
    </row>
    <row r="475" spans="1:68" ht="22.5" customHeight="1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237"/>
      <c r="N475" s="82"/>
      <c r="O475" s="82"/>
      <c r="P475" s="82"/>
      <c r="Q475" s="82"/>
      <c r="R475" s="82"/>
      <c r="S475" s="82"/>
      <c r="T475" s="147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147"/>
      <c r="AN475" s="82"/>
      <c r="AO475" s="82"/>
      <c r="AP475" s="82"/>
      <c r="AQ475" s="82"/>
      <c r="AR475" s="82"/>
      <c r="AS475" s="82"/>
      <c r="AT475" s="82"/>
      <c r="AU475" s="82"/>
      <c r="AV475" s="82"/>
      <c r="AW475" s="82"/>
      <c r="AX475" s="82"/>
      <c r="AY475" s="82"/>
      <c r="AZ475" s="82"/>
      <c r="BA475" s="82"/>
      <c r="BB475" s="147"/>
      <c r="BC475" s="82"/>
      <c r="BD475" s="82"/>
      <c r="BE475" s="82"/>
      <c r="BF475" s="82"/>
      <c r="BG475" s="82"/>
      <c r="BH475" s="82"/>
      <c r="BI475" s="82"/>
      <c r="BJ475" s="82"/>
      <c r="BK475" s="82"/>
      <c r="BL475" s="82"/>
      <c r="BM475" s="82"/>
      <c r="BN475" s="147"/>
      <c r="BO475" s="170"/>
      <c r="BP475" s="165"/>
    </row>
    <row r="476" spans="1:68" ht="22.5" customHeight="1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237"/>
      <c r="N476" s="82"/>
      <c r="O476" s="82"/>
      <c r="P476" s="82"/>
      <c r="Q476" s="82"/>
      <c r="R476" s="82"/>
      <c r="S476" s="82"/>
      <c r="T476" s="147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147"/>
      <c r="AN476" s="82"/>
      <c r="AO476" s="82"/>
      <c r="AP476" s="82"/>
      <c r="AQ476" s="82"/>
      <c r="AR476" s="82"/>
      <c r="AS476" s="82"/>
      <c r="AT476" s="82"/>
      <c r="AU476" s="82"/>
      <c r="AV476" s="82"/>
      <c r="AW476" s="82"/>
      <c r="AX476" s="82"/>
      <c r="AY476" s="82"/>
      <c r="AZ476" s="82"/>
      <c r="BA476" s="82"/>
      <c r="BB476" s="147"/>
      <c r="BC476" s="82"/>
      <c r="BD476" s="82"/>
      <c r="BE476" s="82"/>
      <c r="BF476" s="82"/>
      <c r="BG476" s="82"/>
      <c r="BH476" s="82"/>
      <c r="BI476" s="82"/>
      <c r="BJ476" s="82"/>
      <c r="BK476" s="82"/>
      <c r="BL476" s="82"/>
      <c r="BM476" s="82"/>
      <c r="BN476" s="147"/>
      <c r="BO476" s="170"/>
      <c r="BP476" s="165"/>
    </row>
    <row r="477" spans="1:68" ht="22.5" customHeight="1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237"/>
      <c r="N477" s="82"/>
      <c r="O477" s="82"/>
      <c r="P477" s="82"/>
      <c r="Q477" s="82"/>
      <c r="R477" s="82"/>
      <c r="S477" s="82"/>
      <c r="T477" s="147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147"/>
      <c r="AN477" s="82"/>
      <c r="AO477" s="82"/>
      <c r="AP477" s="82"/>
      <c r="AQ477" s="82"/>
      <c r="AR477" s="82"/>
      <c r="AS477" s="82"/>
      <c r="AT477" s="82"/>
      <c r="AU477" s="82"/>
      <c r="AV477" s="82"/>
      <c r="AW477" s="82"/>
      <c r="AX477" s="82"/>
      <c r="AY477" s="82"/>
      <c r="AZ477" s="82"/>
      <c r="BA477" s="82"/>
      <c r="BB477" s="147"/>
      <c r="BC477" s="82"/>
      <c r="BD477" s="82"/>
      <c r="BE477" s="82"/>
      <c r="BF477" s="82"/>
      <c r="BG477" s="82"/>
      <c r="BH477" s="82"/>
      <c r="BI477" s="82"/>
      <c r="BJ477" s="82"/>
      <c r="BK477" s="82"/>
      <c r="BL477" s="82"/>
      <c r="BM477" s="82"/>
      <c r="BN477" s="147"/>
      <c r="BO477" s="170"/>
      <c r="BP477" s="165"/>
    </row>
    <row r="478" spans="1:68" ht="22.5" customHeight="1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237"/>
      <c r="N478" s="82"/>
      <c r="O478" s="82"/>
      <c r="P478" s="82"/>
      <c r="Q478" s="82"/>
      <c r="R478" s="82"/>
      <c r="S478" s="82"/>
      <c r="T478" s="147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147"/>
      <c r="AN478" s="82"/>
      <c r="AO478" s="82"/>
      <c r="AP478" s="82"/>
      <c r="AQ478" s="82"/>
      <c r="AR478" s="82"/>
      <c r="AS478" s="82"/>
      <c r="AT478" s="82"/>
      <c r="AU478" s="82"/>
      <c r="AV478" s="82"/>
      <c r="AW478" s="82"/>
      <c r="AX478" s="82"/>
      <c r="AY478" s="82"/>
      <c r="AZ478" s="82"/>
      <c r="BA478" s="82"/>
      <c r="BB478" s="147"/>
      <c r="BC478" s="82"/>
      <c r="BD478" s="82"/>
      <c r="BE478" s="82"/>
      <c r="BF478" s="82"/>
      <c r="BG478" s="82"/>
      <c r="BH478" s="82"/>
      <c r="BI478" s="82"/>
      <c r="BJ478" s="82"/>
      <c r="BK478" s="82"/>
      <c r="BL478" s="82"/>
      <c r="BM478" s="82"/>
      <c r="BN478" s="147"/>
      <c r="BO478" s="170"/>
      <c r="BP478" s="165"/>
    </row>
    <row r="479" spans="1:68" ht="22.5" customHeight="1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237"/>
      <c r="N479" s="82"/>
      <c r="O479" s="82"/>
      <c r="P479" s="82"/>
      <c r="Q479" s="82"/>
      <c r="R479" s="82"/>
      <c r="S479" s="82"/>
      <c r="T479" s="147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  <c r="AL479" s="82"/>
      <c r="AM479" s="147"/>
      <c r="AN479" s="82"/>
      <c r="AO479" s="82"/>
      <c r="AP479" s="82"/>
      <c r="AQ479" s="82"/>
      <c r="AR479" s="82"/>
      <c r="AS479" s="82"/>
      <c r="AT479" s="82"/>
      <c r="AU479" s="82"/>
      <c r="AV479" s="82"/>
      <c r="AW479" s="82"/>
      <c r="AX479" s="82"/>
      <c r="AY479" s="82"/>
      <c r="AZ479" s="82"/>
      <c r="BA479" s="82"/>
      <c r="BB479" s="147"/>
      <c r="BC479" s="82"/>
      <c r="BD479" s="82"/>
      <c r="BE479" s="82"/>
      <c r="BF479" s="82"/>
      <c r="BG479" s="82"/>
      <c r="BH479" s="82"/>
      <c r="BI479" s="82"/>
      <c r="BJ479" s="82"/>
      <c r="BK479" s="82"/>
      <c r="BL479" s="82"/>
      <c r="BM479" s="82"/>
      <c r="BN479" s="147"/>
      <c r="BO479" s="170"/>
      <c r="BP479" s="165"/>
    </row>
    <row r="480" spans="1:68" ht="22.5" customHeight="1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237"/>
      <c r="N480" s="82"/>
      <c r="O480" s="82"/>
      <c r="P480" s="82"/>
      <c r="Q480" s="82"/>
      <c r="R480" s="82"/>
      <c r="S480" s="82"/>
      <c r="T480" s="147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147"/>
      <c r="AN480" s="82"/>
      <c r="AO480" s="82"/>
      <c r="AP480" s="82"/>
      <c r="AQ480" s="82"/>
      <c r="AR480" s="82"/>
      <c r="AS480" s="82"/>
      <c r="AT480" s="82"/>
      <c r="AU480" s="82"/>
      <c r="AV480" s="82"/>
      <c r="AW480" s="82"/>
      <c r="AX480" s="82"/>
      <c r="AY480" s="82"/>
      <c r="AZ480" s="82"/>
      <c r="BA480" s="82"/>
      <c r="BB480" s="147"/>
      <c r="BC480" s="82"/>
      <c r="BD480" s="82"/>
      <c r="BE480" s="82"/>
      <c r="BF480" s="82"/>
      <c r="BG480" s="82"/>
      <c r="BH480" s="82"/>
      <c r="BI480" s="82"/>
      <c r="BJ480" s="82"/>
      <c r="BK480" s="82"/>
      <c r="BL480" s="82"/>
      <c r="BM480" s="82"/>
      <c r="BN480" s="147"/>
      <c r="BO480" s="170"/>
      <c r="BP480" s="165"/>
    </row>
    <row r="481" spans="1:68" ht="22.5" customHeight="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237"/>
      <c r="N481" s="82"/>
      <c r="O481" s="82"/>
      <c r="P481" s="82"/>
      <c r="Q481" s="82"/>
      <c r="R481" s="82"/>
      <c r="S481" s="82"/>
      <c r="T481" s="147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147"/>
      <c r="AN481" s="82"/>
      <c r="AO481" s="82"/>
      <c r="AP481" s="82"/>
      <c r="AQ481" s="82"/>
      <c r="AR481" s="82"/>
      <c r="AS481" s="82"/>
      <c r="AT481" s="82"/>
      <c r="AU481" s="82"/>
      <c r="AV481" s="82"/>
      <c r="AW481" s="82"/>
      <c r="AX481" s="82"/>
      <c r="AY481" s="82"/>
      <c r="AZ481" s="82"/>
      <c r="BA481" s="82"/>
      <c r="BB481" s="147"/>
      <c r="BC481" s="82"/>
      <c r="BD481" s="82"/>
      <c r="BE481" s="82"/>
      <c r="BF481" s="82"/>
      <c r="BG481" s="82"/>
      <c r="BH481" s="82"/>
      <c r="BI481" s="82"/>
      <c r="BJ481" s="82"/>
      <c r="BK481" s="82"/>
      <c r="BL481" s="82"/>
      <c r="BM481" s="82"/>
      <c r="BN481" s="147"/>
      <c r="BO481" s="170"/>
      <c r="BP481" s="165"/>
    </row>
    <row r="482" spans="1:68" ht="22.5" customHeight="1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237"/>
      <c r="N482" s="82"/>
      <c r="O482" s="82"/>
      <c r="P482" s="82"/>
      <c r="Q482" s="82"/>
      <c r="R482" s="82"/>
      <c r="S482" s="82"/>
      <c r="T482" s="147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147"/>
      <c r="AN482" s="82"/>
      <c r="AO482" s="82"/>
      <c r="AP482" s="82"/>
      <c r="AQ482" s="82"/>
      <c r="AR482" s="82"/>
      <c r="AS482" s="82"/>
      <c r="AT482" s="82"/>
      <c r="AU482" s="82"/>
      <c r="AV482" s="82"/>
      <c r="AW482" s="82"/>
      <c r="AX482" s="82"/>
      <c r="AY482" s="82"/>
      <c r="AZ482" s="82"/>
      <c r="BA482" s="82"/>
      <c r="BB482" s="147"/>
      <c r="BC482" s="82"/>
      <c r="BD482" s="82"/>
      <c r="BE482" s="82"/>
      <c r="BF482" s="82"/>
      <c r="BG482" s="82"/>
      <c r="BH482" s="82"/>
      <c r="BI482" s="82"/>
      <c r="BJ482" s="82"/>
      <c r="BK482" s="82"/>
      <c r="BL482" s="82"/>
      <c r="BM482" s="82"/>
      <c r="BN482" s="147"/>
      <c r="BO482" s="170"/>
      <c r="BP482" s="165"/>
    </row>
    <row r="483" spans="1:68" ht="22.5" customHeight="1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237"/>
      <c r="N483" s="82"/>
      <c r="O483" s="82"/>
      <c r="P483" s="82"/>
      <c r="Q483" s="82"/>
      <c r="R483" s="82"/>
      <c r="S483" s="82"/>
      <c r="T483" s="147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147"/>
      <c r="AN483" s="82"/>
      <c r="AO483" s="82"/>
      <c r="AP483" s="82"/>
      <c r="AQ483" s="82"/>
      <c r="AR483" s="82"/>
      <c r="AS483" s="82"/>
      <c r="AT483" s="82"/>
      <c r="AU483" s="82"/>
      <c r="AV483" s="82"/>
      <c r="AW483" s="82"/>
      <c r="AX483" s="82"/>
      <c r="AY483" s="82"/>
      <c r="AZ483" s="82"/>
      <c r="BA483" s="82"/>
      <c r="BB483" s="147"/>
      <c r="BC483" s="82"/>
      <c r="BD483" s="82"/>
      <c r="BE483" s="82"/>
      <c r="BF483" s="82"/>
      <c r="BG483" s="82"/>
      <c r="BH483" s="82"/>
      <c r="BI483" s="82"/>
      <c r="BJ483" s="82"/>
      <c r="BK483" s="82"/>
      <c r="BL483" s="82"/>
      <c r="BM483" s="82"/>
      <c r="BN483" s="147"/>
      <c r="BO483" s="170"/>
      <c r="BP483" s="165"/>
    </row>
    <row r="484" spans="1:68" ht="22.5" customHeight="1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237"/>
      <c r="N484" s="82"/>
      <c r="O484" s="82"/>
      <c r="P484" s="82"/>
      <c r="Q484" s="82"/>
      <c r="R484" s="82"/>
      <c r="S484" s="82"/>
      <c r="T484" s="147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  <c r="AL484" s="82"/>
      <c r="AM484" s="147"/>
      <c r="AN484" s="82"/>
      <c r="AO484" s="82"/>
      <c r="AP484" s="82"/>
      <c r="AQ484" s="82"/>
      <c r="AR484" s="82"/>
      <c r="AS484" s="82"/>
      <c r="AT484" s="82"/>
      <c r="AU484" s="82"/>
      <c r="AV484" s="82"/>
      <c r="AW484" s="82"/>
      <c r="AX484" s="82"/>
      <c r="AY484" s="82"/>
      <c r="AZ484" s="82"/>
      <c r="BA484" s="82"/>
      <c r="BB484" s="147"/>
      <c r="BC484" s="82"/>
      <c r="BD484" s="82"/>
      <c r="BE484" s="82"/>
      <c r="BF484" s="82"/>
      <c r="BG484" s="82"/>
      <c r="BH484" s="82"/>
      <c r="BI484" s="82"/>
      <c r="BJ484" s="82"/>
      <c r="BK484" s="82"/>
      <c r="BL484" s="82"/>
      <c r="BM484" s="82"/>
      <c r="BN484" s="147"/>
      <c r="BO484" s="170"/>
      <c r="BP484" s="165"/>
    </row>
    <row r="485" spans="1:68" ht="22.5" customHeight="1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237"/>
      <c r="N485" s="82"/>
      <c r="O485" s="82"/>
      <c r="P485" s="82"/>
      <c r="Q485" s="82"/>
      <c r="R485" s="82"/>
      <c r="S485" s="82"/>
      <c r="T485" s="147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  <c r="AL485" s="82"/>
      <c r="AM485" s="147"/>
      <c r="AN485" s="82"/>
      <c r="AO485" s="82"/>
      <c r="AP485" s="82"/>
      <c r="AQ485" s="82"/>
      <c r="AR485" s="82"/>
      <c r="AS485" s="82"/>
      <c r="AT485" s="82"/>
      <c r="AU485" s="82"/>
      <c r="AV485" s="82"/>
      <c r="AW485" s="82"/>
      <c r="AX485" s="82"/>
      <c r="AY485" s="82"/>
      <c r="AZ485" s="82"/>
      <c r="BA485" s="82"/>
      <c r="BB485" s="147"/>
      <c r="BC485" s="82"/>
      <c r="BD485" s="82"/>
      <c r="BE485" s="82"/>
      <c r="BF485" s="82"/>
      <c r="BG485" s="82"/>
      <c r="BH485" s="82"/>
      <c r="BI485" s="82"/>
      <c r="BJ485" s="82"/>
      <c r="BK485" s="82"/>
      <c r="BL485" s="82"/>
      <c r="BM485" s="82"/>
      <c r="BN485" s="147"/>
      <c r="BO485" s="170"/>
      <c r="BP485" s="165"/>
    </row>
    <row r="486" spans="1:68" ht="22.5" customHeight="1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237"/>
      <c r="N486" s="82"/>
      <c r="O486" s="82"/>
      <c r="P486" s="82"/>
      <c r="Q486" s="82"/>
      <c r="R486" s="82"/>
      <c r="S486" s="82"/>
      <c r="T486" s="147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  <c r="AL486" s="82"/>
      <c r="AM486" s="147"/>
      <c r="AN486" s="82"/>
      <c r="AO486" s="82"/>
      <c r="AP486" s="82"/>
      <c r="AQ486" s="82"/>
      <c r="AR486" s="82"/>
      <c r="AS486" s="82"/>
      <c r="AT486" s="82"/>
      <c r="AU486" s="82"/>
      <c r="AV486" s="82"/>
      <c r="AW486" s="82"/>
      <c r="AX486" s="82"/>
      <c r="AY486" s="82"/>
      <c r="AZ486" s="82"/>
      <c r="BA486" s="82"/>
      <c r="BB486" s="147"/>
      <c r="BC486" s="82"/>
      <c r="BD486" s="82"/>
      <c r="BE486" s="82"/>
      <c r="BF486" s="82"/>
      <c r="BG486" s="82"/>
      <c r="BH486" s="82"/>
      <c r="BI486" s="82"/>
      <c r="BJ486" s="82"/>
      <c r="BK486" s="82"/>
      <c r="BL486" s="82"/>
      <c r="BM486" s="82"/>
      <c r="BN486" s="147"/>
      <c r="BO486" s="170"/>
      <c r="BP486" s="165"/>
    </row>
    <row r="487" spans="1:68" ht="22.5" customHeight="1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237"/>
      <c r="N487" s="82"/>
      <c r="O487" s="82"/>
      <c r="P487" s="82"/>
      <c r="Q487" s="82"/>
      <c r="R487" s="82"/>
      <c r="S487" s="82"/>
      <c r="T487" s="147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  <c r="AL487" s="82"/>
      <c r="AM487" s="147"/>
      <c r="AN487" s="82"/>
      <c r="AO487" s="82"/>
      <c r="AP487" s="82"/>
      <c r="AQ487" s="82"/>
      <c r="AR487" s="82"/>
      <c r="AS487" s="82"/>
      <c r="AT487" s="82"/>
      <c r="AU487" s="82"/>
      <c r="AV487" s="82"/>
      <c r="AW487" s="82"/>
      <c r="AX487" s="82"/>
      <c r="AY487" s="82"/>
      <c r="AZ487" s="82"/>
      <c r="BA487" s="82"/>
      <c r="BB487" s="147"/>
      <c r="BC487" s="82"/>
      <c r="BD487" s="82"/>
      <c r="BE487" s="82"/>
      <c r="BF487" s="82"/>
      <c r="BG487" s="82"/>
      <c r="BH487" s="82"/>
      <c r="BI487" s="82"/>
      <c r="BJ487" s="82"/>
      <c r="BK487" s="82"/>
      <c r="BL487" s="82"/>
      <c r="BM487" s="82"/>
      <c r="BN487" s="147"/>
      <c r="BO487" s="170"/>
      <c r="BP487" s="165"/>
    </row>
    <row r="488" spans="1:68" ht="22.5" customHeight="1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237"/>
      <c r="N488" s="82"/>
      <c r="O488" s="82"/>
      <c r="P488" s="82"/>
      <c r="Q488" s="82"/>
      <c r="R488" s="82"/>
      <c r="S488" s="82"/>
      <c r="T488" s="147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  <c r="AL488" s="82"/>
      <c r="AM488" s="147"/>
      <c r="AN488" s="82"/>
      <c r="AO488" s="82"/>
      <c r="AP488" s="82"/>
      <c r="AQ488" s="82"/>
      <c r="AR488" s="82"/>
      <c r="AS488" s="82"/>
      <c r="AT488" s="82"/>
      <c r="AU488" s="82"/>
      <c r="AV488" s="82"/>
      <c r="AW488" s="82"/>
      <c r="AX488" s="82"/>
      <c r="AY488" s="82"/>
      <c r="AZ488" s="82"/>
      <c r="BA488" s="82"/>
      <c r="BB488" s="147"/>
      <c r="BC488" s="82"/>
      <c r="BD488" s="82"/>
      <c r="BE488" s="82"/>
      <c r="BF488" s="82"/>
      <c r="BG488" s="82"/>
      <c r="BH488" s="82"/>
      <c r="BI488" s="82"/>
      <c r="BJ488" s="82"/>
      <c r="BK488" s="82"/>
      <c r="BL488" s="82"/>
      <c r="BM488" s="82"/>
      <c r="BN488" s="147"/>
      <c r="BO488" s="170"/>
      <c r="BP488" s="165"/>
    </row>
    <row r="489" spans="1:68" ht="22.5" customHeight="1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237"/>
      <c r="N489" s="82"/>
      <c r="O489" s="82"/>
      <c r="P489" s="82"/>
      <c r="Q489" s="82"/>
      <c r="R489" s="82"/>
      <c r="S489" s="82"/>
      <c r="T489" s="147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147"/>
      <c r="AN489" s="82"/>
      <c r="AO489" s="82"/>
      <c r="AP489" s="82"/>
      <c r="AQ489" s="82"/>
      <c r="AR489" s="82"/>
      <c r="AS489" s="82"/>
      <c r="AT489" s="82"/>
      <c r="AU489" s="82"/>
      <c r="AV489" s="82"/>
      <c r="AW489" s="82"/>
      <c r="AX489" s="82"/>
      <c r="AY489" s="82"/>
      <c r="AZ489" s="82"/>
      <c r="BA489" s="82"/>
      <c r="BB489" s="147"/>
      <c r="BC489" s="82"/>
      <c r="BD489" s="82"/>
      <c r="BE489" s="82"/>
      <c r="BF489" s="82"/>
      <c r="BG489" s="82"/>
      <c r="BH489" s="82"/>
      <c r="BI489" s="82"/>
      <c r="BJ489" s="82"/>
      <c r="BK489" s="82"/>
      <c r="BL489" s="82"/>
      <c r="BM489" s="82"/>
      <c r="BN489" s="147"/>
      <c r="BO489" s="170"/>
      <c r="BP489" s="165"/>
    </row>
    <row r="490" spans="1:68" ht="22.5" customHeight="1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237"/>
      <c r="N490" s="82"/>
      <c r="O490" s="82"/>
      <c r="P490" s="82"/>
      <c r="Q490" s="82"/>
      <c r="R490" s="82"/>
      <c r="S490" s="82"/>
      <c r="T490" s="147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147"/>
      <c r="AN490" s="82"/>
      <c r="AO490" s="82"/>
      <c r="AP490" s="82"/>
      <c r="AQ490" s="82"/>
      <c r="AR490" s="82"/>
      <c r="AS490" s="82"/>
      <c r="AT490" s="82"/>
      <c r="AU490" s="82"/>
      <c r="AV490" s="82"/>
      <c r="AW490" s="82"/>
      <c r="AX490" s="82"/>
      <c r="AY490" s="82"/>
      <c r="AZ490" s="82"/>
      <c r="BA490" s="82"/>
      <c r="BB490" s="147"/>
      <c r="BC490" s="82"/>
      <c r="BD490" s="82"/>
      <c r="BE490" s="82"/>
      <c r="BF490" s="82"/>
      <c r="BG490" s="82"/>
      <c r="BH490" s="82"/>
      <c r="BI490" s="82"/>
      <c r="BJ490" s="82"/>
      <c r="BK490" s="82"/>
      <c r="BL490" s="82"/>
      <c r="BM490" s="82"/>
      <c r="BN490" s="147"/>
      <c r="BO490" s="170"/>
      <c r="BP490" s="165"/>
    </row>
    <row r="491" spans="1:68" ht="22.5" customHeight="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237"/>
      <c r="N491" s="82"/>
      <c r="O491" s="82"/>
      <c r="P491" s="82"/>
      <c r="Q491" s="82"/>
      <c r="R491" s="82"/>
      <c r="S491" s="82"/>
      <c r="T491" s="147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  <c r="AL491" s="82"/>
      <c r="AM491" s="147"/>
      <c r="AN491" s="82"/>
      <c r="AO491" s="82"/>
      <c r="AP491" s="82"/>
      <c r="AQ491" s="82"/>
      <c r="AR491" s="82"/>
      <c r="AS491" s="82"/>
      <c r="AT491" s="82"/>
      <c r="AU491" s="82"/>
      <c r="AV491" s="82"/>
      <c r="AW491" s="82"/>
      <c r="AX491" s="82"/>
      <c r="AY491" s="82"/>
      <c r="AZ491" s="82"/>
      <c r="BA491" s="82"/>
      <c r="BB491" s="147"/>
      <c r="BC491" s="82"/>
      <c r="BD491" s="82"/>
      <c r="BE491" s="82"/>
      <c r="BF491" s="82"/>
      <c r="BG491" s="82"/>
      <c r="BH491" s="82"/>
      <c r="BI491" s="82"/>
      <c r="BJ491" s="82"/>
      <c r="BK491" s="82"/>
      <c r="BL491" s="82"/>
      <c r="BM491" s="82"/>
      <c r="BN491" s="147"/>
      <c r="BO491" s="170"/>
      <c r="BP491" s="165"/>
    </row>
    <row r="492" spans="1:68" ht="22.5" customHeight="1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237"/>
      <c r="N492" s="82"/>
      <c r="O492" s="82"/>
      <c r="P492" s="82"/>
      <c r="Q492" s="82"/>
      <c r="R492" s="82"/>
      <c r="S492" s="82"/>
      <c r="T492" s="147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  <c r="AL492" s="82"/>
      <c r="AM492" s="147"/>
      <c r="AN492" s="82"/>
      <c r="AO492" s="82"/>
      <c r="AP492" s="82"/>
      <c r="AQ492" s="82"/>
      <c r="AR492" s="82"/>
      <c r="AS492" s="82"/>
      <c r="AT492" s="82"/>
      <c r="AU492" s="82"/>
      <c r="AV492" s="82"/>
      <c r="AW492" s="82"/>
      <c r="AX492" s="82"/>
      <c r="AY492" s="82"/>
      <c r="AZ492" s="82"/>
      <c r="BA492" s="82"/>
      <c r="BB492" s="147"/>
      <c r="BC492" s="82"/>
      <c r="BD492" s="82"/>
      <c r="BE492" s="82"/>
      <c r="BF492" s="82"/>
      <c r="BG492" s="82"/>
      <c r="BH492" s="82"/>
      <c r="BI492" s="82"/>
      <c r="BJ492" s="82"/>
      <c r="BK492" s="82"/>
      <c r="BL492" s="82"/>
      <c r="BM492" s="82"/>
      <c r="BN492" s="147"/>
      <c r="BO492" s="170"/>
      <c r="BP492" s="165"/>
    </row>
    <row r="493" spans="1:68" ht="22.5" customHeight="1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237"/>
      <c r="N493" s="82"/>
      <c r="O493" s="82"/>
      <c r="P493" s="82"/>
      <c r="Q493" s="82"/>
      <c r="R493" s="82"/>
      <c r="S493" s="82"/>
      <c r="T493" s="147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  <c r="AL493" s="82"/>
      <c r="AM493" s="147"/>
      <c r="AN493" s="82"/>
      <c r="AO493" s="82"/>
      <c r="AP493" s="82"/>
      <c r="AQ493" s="82"/>
      <c r="AR493" s="82"/>
      <c r="AS493" s="82"/>
      <c r="AT493" s="82"/>
      <c r="AU493" s="82"/>
      <c r="AV493" s="82"/>
      <c r="AW493" s="82"/>
      <c r="AX493" s="82"/>
      <c r="AY493" s="82"/>
      <c r="AZ493" s="82"/>
      <c r="BA493" s="82"/>
      <c r="BB493" s="147"/>
      <c r="BC493" s="82"/>
      <c r="BD493" s="82"/>
      <c r="BE493" s="82"/>
      <c r="BF493" s="82"/>
      <c r="BG493" s="82"/>
      <c r="BH493" s="82"/>
      <c r="BI493" s="82"/>
      <c r="BJ493" s="82"/>
      <c r="BK493" s="82"/>
      <c r="BL493" s="82"/>
      <c r="BM493" s="82"/>
      <c r="BN493" s="147"/>
      <c r="BO493" s="170"/>
      <c r="BP493" s="165"/>
    </row>
    <row r="494" spans="1:68" ht="22.5" customHeight="1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237"/>
      <c r="N494" s="82"/>
      <c r="O494" s="82"/>
      <c r="P494" s="82"/>
      <c r="Q494" s="82"/>
      <c r="R494" s="82"/>
      <c r="S494" s="82"/>
      <c r="T494" s="147"/>
      <c r="U494" s="82"/>
      <c r="V494" s="82"/>
      <c r="W494" s="82"/>
      <c r="X494" s="82"/>
      <c r="Y494" s="82"/>
      <c r="Z494" s="82"/>
      <c r="AA494" s="82"/>
      <c r="AB494" s="82"/>
      <c r="AC494" s="82"/>
      <c r="AD494" s="82"/>
      <c r="AE494" s="82"/>
      <c r="AF494" s="82"/>
      <c r="AG494" s="82"/>
      <c r="AH494" s="82"/>
      <c r="AI494" s="82"/>
      <c r="AJ494" s="82"/>
      <c r="AK494" s="82"/>
      <c r="AL494" s="82"/>
      <c r="AM494" s="147"/>
      <c r="AN494" s="82"/>
      <c r="AO494" s="82"/>
      <c r="AP494" s="82"/>
      <c r="AQ494" s="82"/>
      <c r="AR494" s="82"/>
      <c r="AS494" s="82"/>
      <c r="AT494" s="82"/>
      <c r="AU494" s="82"/>
      <c r="AV494" s="82"/>
      <c r="AW494" s="82"/>
      <c r="AX494" s="82"/>
      <c r="AY494" s="82"/>
      <c r="AZ494" s="82"/>
      <c r="BA494" s="82"/>
      <c r="BB494" s="147"/>
      <c r="BC494" s="82"/>
      <c r="BD494" s="82"/>
      <c r="BE494" s="82"/>
      <c r="BF494" s="82"/>
      <c r="BG494" s="82"/>
      <c r="BH494" s="82"/>
      <c r="BI494" s="82"/>
      <c r="BJ494" s="82"/>
      <c r="BK494" s="82"/>
      <c r="BL494" s="82"/>
      <c r="BM494" s="82"/>
      <c r="BN494" s="147"/>
      <c r="BO494" s="170"/>
      <c r="BP494" s="165"/>
    </row>
    <row r="495" spans="1:68" ht="22.5" customHeight="1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237"/>
      <c r="N495" s="82"/>
      <c r="O495" s="82"/>
      <c r="P495" s="82"/>
      <c r="Q495" s="82"/>
      <c r="R495" s="82"/>
      <c r="S495" s="82"/>
      <c r="T495" s="147"/>
      <c r="U495" s="82"/>
      <c r="V495" s="82"/>
      <c r="W495" s="82"/>
      <c r="X495" s="82"/>
      <c r="Y495" s="82"/>
      <c r="Z495" s="82"/>
      <c r="AA495" s="82"/>
      <c r="AB495" s="82"/>
      <c r="AC495" s="82"/>
      <c r="AD495" s="82"/>
      <c r="AE495" s="82"/>
      <c r="AF495" s="82"/>
      <c r="AG495" s="82"/>
      <c r="AH495" s="82"/>
      <c r="AI495" s="82"/>
      <c r="AJ495" s="82"/>
      <c r="AK495" s="82"/>
      <c r="AL495" s="82"/>
      <c r="AM495" s="147"/>
      <c r="AN495" s="82"/>
      <c r="AO495" s="82"/>
      <c r="AP495" s="82"/>
      <c r="AQ495" s="82"/>
      <c r="AR495" s="82"/>
      <c r="AS495" s="82"/>
      <c r="AT495" s="82"/>
      <c r="AU495" s="82"/>
      <c r="AV495" s="82"/>
      <c r="AW495" s="82"/>
      <c r="AX495" s="82"/>
      <c r="AY495" s="82"/>
      <c r="AZ495" s="82"/>
      <c r="BA495" s="82"/>
      <c r="BB495" s="147"/>
      <c r="BC495" s="82"/>
      <c r="BD495" s="82"/>
      <c r="BE495" s="82"/>
      <c r="BF495" s="82"/>
      <c r="BG495" s="82"/>
      <c r="BH495" s="82"/>
      <c r="BI495" s="82"/>
      <c r="BJ495" s="82"/>
      <c r="BK495" s="82"/>
      <c r="BL495" s="82"/>
      <c r="BM495" s="82"/>
      <c r="BN495" s="147"/>
      <c r="BO495" s="170"/>
      <c r="BP495" s="165"/>
    </row>
    <row r="496" spans="1:68" ht="22.5" customHeight="1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237"/>
      <c r="N496" s="82"/>
      <c r="O496" s="82"/>
      <c r="P496" s="82"/>
      <c r="Q496" s="82"/>
      <c r="R496" s="82"/>
      <c r="S496" s="82"/>
      <c r="T496" s="147"/>
      <c r="U496" s="82"/>
      <c r="V496" s="82"/>
      <c r="W496" s="82"/>
      <c r="X496" s="82"/>
      <c r="Y496" s="82"/>
      <c r="Z496" s="82"/>
      <c r="AA496" s="82"/>
      <c r="AB496" s="82"/>
      <c r="AC496" s="82"/>
      <c r="AD496" s="82"/>
      <c r="AE496" s="82"/>
      <c r="AF496" s="82"/>
      <c r="AG496" s="82"/>
      <c r="AH496" s="82"/>
      <c r="AI496" s="82"/>
      <c r="AJ496" s="82"/>
      <c r="AK496" s="82"/>
      <c r="AL496" s="82"/>
      <c r="AM496" s="147"/>
      <c r="AN496" s="82"/>
      <c r="AO496" s="82"/>
      <c r="AP496" s="82"/>
      <c r="AQ496" s="82"/>
      <c r="AR496" s="82"/>
      <c r="AS496" s="82"/>
      <c r="AT496" s="82"/>
      <c r="AU496" s="82"/>
      <c r="AV496" s="82"/>
      <c r="AW496" s="82"/>
      <c r="AX496" s="82"/>
      <c r="AY496" s="82"/>
      <c r="AZ496" s="82"/>
      <c r="BA496" s="82"/>
      <c r="BB496" s="147"/>
      <c r="BC496" s="82"/>
      <c r="BD496" s="82"/>
      <c r="BE496" s="82"/>
      <c r="BF496" s="82"/>
      <c r="BG496" s="82"/>
      <c r="BH496" s="82"/>
      <c r="BI496" s="82"/>
      <c r="BJ496" s="82"/>
      <c r="BK496" s="82"/>
      <c r="BL496" s="82"/>
      <c r="BM496" s="82"/>
      <c r="BN496" s="147"/>
      <c r="BO496" s="170"/>
      <c r="BP496" s="165"/>
    </row>
    <row r="497" spans="1:68" ht="22.5" customHeight="1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237"/>
      <c r="N497" s="82"/>
      <c r="O497" s="82"/>
      <c r="P497" s="82"/>
      <c r="Q497" s="82"/>
      <c r="R497" s="82"/>
      <c r="S497" s="82"/>
      <c r="T497" s="147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147"/>
      <c r="AN497" s="82"/>
      <c r="AO497" s="82"/>
      <c r="AP497" s="82"/>
      <c r="AQ497" s="82"/>
      <c r="AR497" s="82"/>
      <c r="AS497" s="82"/>
      <c r="AT497" s="82"/>
      <c r="AU497" s="82"/>
      <c r="AV497" s="82"/>
      <c r="AW497" s="82"/>
      <c r="AX497" s="82"/>
      <c r="AY497" s="82"/>
      <c r="AZ497" s="82"/>
      <c r="BA497" s="82"/>
      <c r="BB497" s="147"/>
      <c r="BC497" s="82"/>
      <c r="BD497" s="82"/>
      <c r="BE497" s="82"/>
      <c r="BF497" s="82"/>
      <c r="BG497" s="82"/>
      <c r="BH497" s="82"/>
      <c r="BI497" s="82"/>
      <c r="BJ497" s="82"/>
      <c r="BK497" s="82"/>
      <c r="BL497" s="82"/>
      <c r="BM497" s="82"/>
      <c r="BN497" s="147"/>
      <c r="BO497" s="170"/>
      <c r="BP497" s="165"/>
    </row>
    <row r="498" spans="1:68" ht="22.5" customHeight="1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237"/>
      <c r="N498" s="82"/>
      <c r="O498" s="82"/>
      <c r="P498" s="82"/>
      <c r="Q498" s="82"/>
      <c r="R498" s="82"/>
      <c r="S498" s="82"/>
      <c r="T498" s="147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  <c r="AL498" s="82"/>
      <c r="AM498" s="147"/>
      <c r="AN498" s="82"/>
      <c r="AO498" s="82"/>
      <c r="AP498" s="82"/>
      <c r="AQ498" s="82"/>
      <c r="AR498" s="82"/>
      <c r="AS498" s="82"/>
      <c r="AT498" s="82"/>
      <c r="AU498" s="82"/>
      <c r="AV498" s="82"/>
      <c r="AW498" s="82"/>
      <c r="AX498" s="82"/>
      <c r="AY498" s="82"/>
      <c r="AZ498" s="82"/>
      <c r="BA498" s="82"/>
      <c r="BB498" s="147"/>
      <c r="BC498" s="82"/>
      <c r="BD498" s="82"/>
      <c r="BE498" s="82"/>
      <c r="BF498" s="82"/>
      <c r="BG498" s="82"/>
      <c r="BH498" s="82"/>
      <c r="BI498" s="82"/>
      <c r="BJ498" s="82"/>
      <c r="BK498" s="82"/>
      <c r="BL498" s="82"/>
      <c r="BM498" s="82"/>
      <c r="BN498" s="147"/>
      <c r="BO498" s="170"/>
      <c r="BP498" s="165"/>
    </row>
    <row r="499" spans="1:68" ht="22.5" customHeight="1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237"/>
      <c r="N499" s="82"/>
      <c r="O499" s="82"/>
      <c r="P499" s="82"/>
      <c r="Q499" s="82"/>
      <c r="R499" s="82"/>
      <c r="S499" s="82"/>
      <c r="T499" s="147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  <c r="AL499" s="82"/>
      <c r="AM499" s="147"/>
      <c r="AN499" s="82"/>
      <c r="AO499" s="82"/>
      <c r="AP499" s="82"/>
      <c r="AQ499" s="82"/>
      <c r="AR499" s="82"/>
      <c r="AS499" s="82"/>
      <c r="AT499" s="82"/>
      <c r="AU499" s="82"/>
      <c r="AV499" s="82"/>
      <c r="AW499" s="82"/>
      <c r="AX499" s="82"/>
      <c r="AY499" s="82"/>
      <c r="AZ499" s="82"/>
      <c r="BA499" s="82"/>
      <c r="BB499" s="147"/>
      <c r="BC499" s="82"/>
      <c r="BD499" s="82"/>
      <c r="BE499" s="82"/>
      <c r="BF499" s="82"/>
      <c r="BG499" s="82"/>
      <c r="BH499" s="82"/>
      <c r="BI499" s="82"/>
      <c r="BJ499" s="82"/>
      <c r="BK499" s="82"/>
      <c r="BL499" s="82"/>
      <c r="BM499" s="82"/>
      <c r="BN499" s="147"/>
      <c r="BO499" s="170"/>
      <c r="BP499" s="165"/>
    </row>
    <row r="500" spans="1:68" ht="22.5" customHeight="1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237"/>
      <c r="N500" s="82"/>
      <c r="O500" s="82"/>
      <c r="P500" s="82"/>
      <c r="Q500" s="82"/>
      <c r="R500" s="82"/>
      <c r="S500" s="82"/>
      <c r="T500" s="147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  <c r="AL500" s="82"/>
      <c r="AM500" s="147"/>
      <c r="AN500" s="82"/>
      <c r="AO500" s="82"/>
      <c r="AP500" s="82"/>
      <c r="AQ500" s="82"/>
      <c r="AR500" s="82"/>
      <c r="AS500" s="82"/>
      <c r="AT500" s="82"/>
      <c r="AU500" s="82"/>
      <c r="AV500" s="82"/>
      <c r="AW500" s="82"/>
      <c r="AX500" s="82"/>
      <c r="AY500" s="82"/>
      <c r="AZ500" s="82"/>
      <c r="BA500" s="82"/>
      <c r="BB500" s="147"/>
      <c r="BC500" s="82"/>
      <c r="BD500" s="82"/>
      <c r="BE500" s="82"/>
      <c r="BF500" s="82"/>
      <c r="BG500" s="82"/>
      <c r="BH500" s="82"/>
      <c r="BI500" s="82"/>
      <c r="BJ500" s="82"/>
      <c r="BK500" s="82"/>
      <c r="BL500" s="82"/>
      <c r="BM500" s="82"/>
      <c r="BN500" s="147"/>
      <c r="BO500" s="170"/>
      <c r="BP500" s="165"/>
    </row>
    <row r="501" spans="1:68" ht="22.5" customHeight="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237"/>
      <c r="N501" s="82"/>
      <c r="O501" s="82"/>
      <c r="P501" s="82"/>
      <c r="Q501" s="82"/>
      <c r="R501" s="82"/>
      <c r="S501" s="82"/>
      <c r="T501" s="147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147"/>
      <c r="AN501" s="82"/>
      <c r="AO501" s="82"/>
      <c r="AP501" s="82"/>
      <c r="AQ501" s="82"/>
      <c r="AR501" s="82"/>
      <c r="AS501" s="82"/>
      <c r="AT501" s="82"/>
      <c r="AU501" s="82"/>
      <c r="AV501" s="82"/>
      <c r="AW501" s="82"/>
      <c r="AX501" s="82"/>
      <c r="AY501" s="82"/>
      <c r="AZ501" s="82"/>
      <c r="BA501" s="82"/>
      <c r="BB501" s="147"/>
      <c r="BC501" s="82"/>
      <c r="BD501" s="82"/>
      <c r="BE501" s="82"/>
      <c r="BF501" s="82"/>
      <c r="BG501" s="82"/>
      <c r="BH501" s="82"/>
      <c r="BI501" s="82"/>
      <c r="BJ501" s="82"/>
      <c r="BK501" s="82"/>
      <c r="BL501" s="82"/>
      <c r="BM501" s="82"/>
      <c r="BN501" s="147"/>
      <c r="BO501" s="170"/>
      <c r="BP501" s="165"/>
    </row>
    <row r="502" spans="1:68" ht="22.5" customHeight="1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237"/>
      <c r="N502" s="82"/>
      <c r="O502" s="82"/>
      <c r="P502" s="82"/>
      <c r="Q502" s="82"/>
      <c r="R502" s="82"/>
      <c r="S502" s="82"/>
      <c r="T502" s="147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147"/>
      <c r="AN502" s="82"/>
      <c r="AO502" s="82"/>
      <c r="AP502" s="82"/>
      <c r="AQ502" s="82"/>
      <c r="AR502" s="82"/>
      <c r="AS502" s="82"/>
      <c r="AT502" s="82"/>
      <c r="AU502" s="82"/>
      <c r="AV502" s="82"/>
      <c r="AW502" s="82"/>
      <c r="AX502" s="82"/>
      <c r="AY502" s="82"/>
      <c r="AZ502" s="82"/>
      <c r="BA502" s="82"/>
      <c r="BB502" s="147"/>
      <c r="BC502" s="82"/>
      <c r="BD502" s="82"/>
      <c r="BE502" s="82"/>
      <c r="BF502" s="82"/>
      <c r="BG502" s="82"/>
      <c r="BH502" s="82"/>
      <c r="BI502" s="82"/>
      <c r="BJ502" s="82"/>
      <c r="BK502" s="82"/>
      <c r="BL502" s="82"/>
      <c r="BM502" s="82"/>
      <c r="BN502" s="147"/>
      <c r="BO502" s="170"/>
      <c r="BP502" s="165"/>
    </row>
    <row r="503" spans="1:68" ht="22.5" customHeight="1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237"/>
      <c r="N503" s="82"/>
      <c r="O503" s="82"/>
      <c r="P503" s="82"/>
      <c r="Q503" s="82"/>
      <c r="R503" s="82"/>
      <c r="S503" s="82"/>
      <c r="T503" s="147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  <c r="AL503" s="82"/>
      <c r="AM503" s="147"/>
      <c r="AN503" s="82"/>
      <c r="AO503" s="82"/>
      <c r="AP503" s="82"/>
      <c r="AQ503" s="82"/>
      <c r="AR503" s="82"/>
      <c r="AS503" s="82"/>
      <c r="AT503" s="82"/>
      <c r="AU503" s="82"/>
      <c r="AV503" s="82"/>
      <c r="AW503" s="82"/>
      <c r="AX503" s="82"/>
      <c r="AY503" s="82"/>
      <c r="AZ503" s="82"/>
      <c r="BA503" s="82"/>
      <c r="BB503" s="147"/>
      <c r="BC503" s="82"/>
      <c r="BD503" s="82"/>
      <c r="BE503" s="82"/>
      <c r="BF503" s="82"/>
      <c r="BG503" s="82"/>
      <c r="BH503" s="82"/>
      <c r="BI503" s="82"/>
      <c r="BJ503" s="82"/>
      <c r="BK503" s="82"/>
      <c r="BL503" s="82"/>
      <c r="BM503" s="82"/>
      <c r="BN503" s="147"/>
      <c r="BO503" s="170"/>
      <c r="BP503" s="165"/>
    </row>
    <row r="504" spans="1:68" ht="22.5" customHeight="1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237"/>
      <c r="N504" s="82"/>
      <c r="O504" s="82"/>
      <c r="P504" s="82"/>
      <c r="Q504" s="82"/>
      <c r="R504" s="82"/>
      <c r="S504" s="82"/>
      <c r="T504" s="147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  <c r="AL504" s="82"/>
      <c r="AM504" s="147"/>
      <c r="AN504" s="82"/>
      <c r="AO504" s="82"/>
      <c r="AP504" s="82"/>
      <c r="AQ504" s="82"/>
      <c r="AR504" s="82"/>
      <c r="AS504" s="82"/>
      <c r="AT504" s="82"/>
      <c r="AU504" s="82"/>
      <c r="AV504" s="82"/>
      <c r="AW504" s="82"/>
      <c r="AX504" s="82"/>
      <c r="AY504" s="82"/>
      <c r="AZ504" s="82"/>
      <c r="BA504" s="82"/>
      <c r="BB504" s="147"/>
      <c r="BC504" s="82"/>
      <c r="BD504" s="82"/>
      <c r="BE504" s="82"/>
      <c r="BF504" s="82"/>
      <c r="BG504" s="82"/>
      <c r="BH504" s="82"/>
      <c r="BI504" s="82"/>
      <c r="BJ504" s="82"/>
      <c r="BK504" s="82"/>
      <c r="BL504" s="82"/>
      <c r="BM504" s="82"/>
      <c r="BN504" s="147"/>
      <c r="BO504" s="170"/>
      <c r="BP504" s="165"/>
    </row>
    <row r="505" spans="1:68" ht="22.5" customHeight="1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237"/>
      <c r="N505" s="82"/>
      <c r="O505" s="82"/>
      <c r="P505" s="82"/>
      <c r="Q505" s="82"/>
      <c r="R505" s="82"/>
      <c r="S505" s="82"/>
      <c r="T505" s="147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147"/>
      <c r="AN505" s="82"/>
      <c r="AO505" s="82"/>
      <c r="AP505" s="82"/>
      <c r="AQ505" s="82"/>
      <c r="AR505" s="82"/>
      <c r="AS505" s="82"/>
      <c r="AT505" s="82"/>
      <c r="AU505" s="82"/>
      <c r="AV505" s="82"/>
      <c r="AW505" s="82"/>
      <c r="AX505" s="82"/>
      <c r="AY505" s="82"/>
      <c r="AZ505" s="82"/>
      <c r="BA505" s="82"/>
      <c r="BB505" s="147"/>
      <c r="BC505" s="82"/>
      <c r="BD505" s="82"/>
      <c r="BE505" s="82"/>
      <c r="BF505" s="82"/>
      <c r="BG505" s="82"/>
      <c r="BH505" s="82"/>
      <c r="BI505" s="82"/>
      <c r="BJ505" s="82"/>
      <c r="BK505" s="82"/>
      <c r="BL505" s="82"/>
      <c r="BM505" s="82"/>
      <c r="BN505" s="147"/>
      <c r="BO505" s="170"/>
      <c r="BP505" s="165"/>
    </row>
    <row r="506" spans="1:68" ht="22.5" customHeight="1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237"/>
      <c r="N506" s="82"/>
      <c r="O506" s="82"/>
      <c r="P506" s="82"/>
      <c r="Q506" s="82"/>
      <c r="R506" s="82"/>
      <c r="S506" s="82"/>
      <c r="T506" s="147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  <c r="AL506" s="82"/>
      <c r="AM506" s="147"/>
      <c r="AN506" s="82"/>
      <c r="AO506" s="82"/>
      <c r="AP506" s="82"/>
      <c r="AQ506" s="82"/>
      <c r="AR506" s="82"/>
      <c r="AS506" s="82"/>
      <c r="AT506" s="82"/>
      <c r="AU506" s="82"/>
      <c r="AV506" s="82"/>
      <c r="AW506" s="82"/>
      <c r="AX506" s="82"/>
      <c r="AY506" s="82"/>
      <c r="AZ506" s="82"/>
      <c r="BA506" s="82"/>
      <c r="BB506" s="147"/>
      <c r="BC506" s="82"/>
      <c r="BD506" s="82"/>
      <c r="BE506" s="82"/>
      <c r="BF506" s="82"/>
      <c r="BG506" s="82"/>
      <c r="BH506" s="82"/>
      <c r="BI506" s="82"/>
      <c r="BJ506" s="82"/>
      <c r="BK506" s="82"/>
      <c r="BL506" s="82"/>
      <c r="BM506" s="82"/>
      <c r="BN506" s="147"/>
      <c r="BO506" s="170"/>
      <c r="BP506" s="165"/>
    </row>
    <row r="507" spans="1:68" ht="22.5" customHeight="1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237"/>
      <c r="N507" s="82"/>
      <c r="O507" s="82"/>
      <c r="P507" s="82"/>
      <c r="Q507" s="82"/>
      <c r="R507" s="82"/>
      <c r="S507" s="82"/>
      <c r="T507" s="147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  <c r="AL507" s="82"/>
      <c r="AM507" s="147"/>
      <c r="AN507" s="82"/>
      <c r="AO507" s="82"/>
      <c r="AP507" s="82"/>
      <c r="AQ507" s="82"/>
      <c r="AR507" s="82"/>
      <c r="AS507" s="82"/>
      <c r="AT507" s="82"/>
      <c r="AU507" s="82"/>
      <c r="AV507" s="82"/>
      <c r="AW507" s="82"/>
      <c r="AX507" s="82"/>
      <c r="AY507" s="82"/>
      <c r="AZ507" s="82"/>
      <c r="BA507" s="82"/>
      <c r="BB507" s="147"/>
      <c r="BC507" s="82"/>
      <c r="BD507" s="82"/>
      <c r="BE507" s="82"/>
      <c r="BF507" s="82"/>
      <c r="BG507" s="82"/>
      <c r="BH507" s="82"/>
      <c r="BI507" s="82"/>
      <c r="BJ507" s="82"/>
      <c r="BK507" s="82"/>
      <c r="BL507" s="82"/>
      <c r="BM507" s="82"/>
      <c r="BN507" s="147"/>
      <c r="BO507" s="170"/>
      <c r="BP507" s="165"/>
    </row>
    <row r="508" spans="1:68" ht="22.5" customHeight="1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237"/>
      <c r="N508" s="82"/>
      <c r="O508" s="82"/>
      <c r="P508" s="82"/>
      <c r="Q508" s="82"/>
      <c r="R508" s="82"/>
      <c r="S508" s="82"/>
      <c r="T508" s="147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  <c r="AL508" s="82"/>
      <c r="AM508" s="147"/>
      <c r="AN508" s="82"/>
      <c r="AO508" s="82"/>
      <c r="AP508" s="82"/>
      <c r="AQ508" s="82"/>
      <c r="AR508" s="82"/>
      <c r="AS508" s="82"/>
      <c r="AT508" s="82"/>
      <c r="AU508" s="82"/>
      <c r="AV508" s="82"/>
      <c r="AW508" s="82"/>
      <c r="AX508" s="82"/>
      <c r="AY508" s="82"/>
      <c r="AZ508" s="82"/>
      <c r="BA508" s="82"/>
      <c r="BB508" s="147"/>
      <c r="BC508" s="82"/>
      <c r="BD508" s="82"/>
      <c r="BE508" s="82"/>
      <c r="BF508" s="82"/>
      <c r="BG508" s="82"/>
      <c r="BH508" s="82"/>
      <c r="BI508" s="82"/>
      <c r="BJ508" s="82"/>
      <c r="BK508" s="82"/>
      <c r="BL508" s="82"/>
      <c r="BM508" s="82"/>
      <c r="BN508" s="147"/>
      <c r="BO508" s="170"/>
      <c r="BP508" s="165"/>
    </row>
    <row r="509" spans="1:68" ht="22.5" customHeight="1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237"/>
      <c r="N509" s="82"/>
      <c r="O509" s="82"/>
      <c r="P509" s="82"/>
      <c r="Q509" s="82"/>
      <c r="R509" s="82"/>
      <c r="S509" s="82"/>
      <c r="T509" s="147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147"/>
      <c r="AN509" s="82"/>
      <c r="AO509" s="82"/>
      <c r="AP509" s="82"/>
      <c r="AQ509" s="82"/>
      <c r="AR509" s="82"/>
      <c r="AS509" s="82"/>
      <c r="AT509" s="82"/>
      <c r="AU509" s="82"/>
      <c r="AV509" s="82"/>
      <c r="AW509" s="82"/>
      <c r="AX509" s="82"/>
      <c r="AY509" s="82"/>
      <c r="AZ509" s="82"/>
      <c r="BA509" s="82"/>
      <c r="BB509" s="147"/>
      <c r="BC509" s="82"/>
      <c r="BD509" s="82"/>
      <c r="BE509" s="82"/>
      <c r="BF509" s="82"/>
      <c r="BG509" s="82"/>
      <c r="BH509" s="82"/>
      <c r="BI509" s="82"/>
      <c r="BJ509" s="82"/>
      <c r="BK509" s="82"/>
      <c r="BL509" s="82"/>
      <c r="BM509" s="82"/>
      <c r="BN509" s="147"/>
      <c r="BO509" s="170"/>
      <c r="BP509" s="165"/>
    </row>
    <row r="510" spans="1:68" ht="22.5" customHeight="1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237"/>
      <c r="N510" s="82"/>
      <c r="O510" s="82"/>
      <c r="P510" s="82"/>
      <c r="Q510" s="82"/>
      <c r="R510" s="82"/>
      <c r="S510" s="82"/>
      <c r="T510" s="147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  <c r="AL510" s="82"/>
      <c r="AM510" s="147"/>
      <c r="AN510" s="82"/>
      <c r="AO510" s="82"/>
      <c r="AP510" s="82"/>
      <c r="AQ510" s="82"/>
      <c r="AR510" s="82"/>
      <c r="AS510" s="82"/>
      <c r="AT510" s="82"/>
      <c r="AU510" s="82"/>
      <c r="AV510" s="82"/>
      <c r="AW510" s="82"/>
      <c r="AX510" s="82"/>
      <c r="AY510" s="82"/>
      <c r="AZ510" s="82"/>
      <c r="BA510" s="82"/>
      <c r="BB510" s="147"/>
      <c r="BC510" s="82"/>
      <c r="BD510" s="82"/>
      <c r="BE510" s="82"/>
      <c r="BF510" s="82"/>
      <c r="BG510" s="82"/>
      <c r="BH510" s="82"/>
      <c r="BI510" s="82"/>
      <c r="BJ510" s="82"/>
      <c r="BK510" s="82"/>
      <c r="BL510" s="82"/>
      <c r="BM510" s="82"/>
      <c r="BN510" s="147"/>
      <c r="BO510" s="170"/>
      <c r="BP510" s="165"/>
    </row>
    <row r="511" spans="1:68" ht="22.5" customHeight="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237"/>
      <c r="N511" s="82"/>
      <c r="O511" s="82"/>
      <c r="P511" s="82"/>
      <c r="Q511" s="82"/>
      <c r="R511" s="82"/>
      <c r="S511" s="82"/>
      <c r="T511" s="147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  <c r="AL511" s="82"/>
      <c r="AM511" s="147"/>
      <c r="AN511" s="82"/>
      <c r="AO511" s="82"/>
      <c r="AP511" s="82"/>
      <c r="AQ511" s="82"/>
      <c r="AR511" s="82"/>
      <c r="AS511" s="82"/>
      <c r="AT511" s="82"/>
      <c r="AU511" s="82"/>
      <c r="AV511" s="82"/>
      <c r="AW511" s="82"/>
      <c r="AX511" s="82"/>
      <c r="AY511" s="82"/>
      <c r="AZ511" s="82"/>
      <c r="BA511" s="82"/>
      <c r="BB511" s="147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147"/>
      <c r="BO511" s="170"/>
      <c r="BP511" s="165"/>
    </row>
    <row r="512" spans="1:68" ht="22.5" customHeight="1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237"/>
      <c r="N512" s="82"/>
      <c r="O512" s="82"/>
      <c r="P512" s="82"/>
      <c r="Q512" s="82"/>
      <c r="R512" s="82"/>
      <c r="S512" s="82"/>
      <c r="T512" s="147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  <c r="AL512" s="82"/>
      <c r="AM512" s="147"/>
      <c r="AN512" s="82"/>
      <c r="AO512" s="82"/>
      <c r="AP512" s="82"/>
      <c r="AQ512" s="82"/>
      <c r="AR512" s="82"/>
      <c r="AS512" s="82"/>
      <c r="AT512" s="82"/>
      <c r="AU512" s="82"/>
      <c r="AV512" s="82"/>
      <c r="AW512" s="82"/>
      <c r="AX512" s="82"/>
      <c r="AY512" s="82"/>
      <c r="AZ512" s="82"/>
      <c r="BA512" s="82"/>
      <c r="BB512" s="147"/>
      <c r="BC512" s="82"/>
      <c r="BD512" s="82"/>
      <c r="BE512" s="82"/>
      <c r="BF512" s="82"/>
      <c r="BG512" s="82"/>
      <c r="BH512" s="82"/>
      <c r="BI512" s="82"/>
      <c r="BJ512" s="82"/>
      <c r="BK512" s="82"/>
      <c r="BL512" s="82"/>
      <c r="BM512" s="82"/>
      <c r="BN512" s="147"/>
      <c r="BO512" s="170"/>
      <c r="BP512" s="165"/>
    </row>
    <row r="513" spans="1:68" ht="22.5" customHeight="1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237"/>
      <c r="N513" s="82"/>
      <c r="O513" s="82"/>
      <c r="P513" s="82"/>
      <c r="Q513" s="82"/>
      <c r="R513" s="82"/>
      <c r="S513" s="82"/>
      <c r="T513" s="147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  <c r="AL513" s="82"/>
      <c r="AM513" s="147"/>
      <c r="AN513" s="82"/>
      <c r="AO513" s="82"/>
      <c r="AP513" s="82"/>
      <c r="AQ513" s="82"/>
      <c r="AR513" s="82"/>
      <c r="AS513" s="82"/>
      <c r="AT513" s="82"/>
      <c r="AU513" s="82"/>
      <c r="AV513" s="82"/>
      <c r="AW513" s="82"/>
      <c r="AX513" s="82"/>
      <c r="AY513" s="82"/>
      <c r="AZ513" s="82"/>
      <c r="BA513" s="82"/>
      <c r="BB513" s="147"/>
      <c r="BC513" s="82"/>
      <c r="BD513" s="82"/>
      <c r="BE513" s="82"/>
      <c r="BF513" s="82"/>
      <c r="BG513" s="82"/>
      <c r="BH513" s="82"/>
      <c r="BI513" s="82"/>
      <c r="BJ513" s="82"/>
      <c r="BK513" s="82"/>
      <c r="BL513" s="82"/>
      <c r="BM513" s="82"/>
      <c r="BN513" s="147"/>
      <c r="BO513" s="170"/>
      <c r="BP513" s="165"/>
    </row>
    <row r="514" spans="1:68" ht="22.5" customHeight="1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237"/>
      <c r="N514" s="82"/>
      <c r="O514" s="82"/>
      <c r="P514" s="82"/>
      <c r="Q514" s="82"/>
      <c r="R514" s="82"/>
      <c r="S514" s="82"/>
      <c r="T514" s="147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147"/>
      <c r="AN514" s="82"/>
      <c r="AO514" s="82"/>
      <c r="AP514" s="82"/>
      <c r="AQ514" s="82"/>
      <c r="AR514" s="82"/>
      <c r="AS514" s="82"/>
      <c r="AT514" s="82"/>
      <c r="AU514" s="82"/>
      <c r="AV514" s="82"/>
      <c r="AW514" s="82"/>
      <c r="AX514" s="82"/>
      <c r="AY514" s="82"/>
      <c r="AZ514" s="82"/>
      <c r="BA514" s="82"/>
      <c r="BB514" s="147"/>
      <c r="BC514" s="82"/>
      <c r="BD514" s="82"/>
      <c r="BE514" s="82"/>
      <c r="BF514" s="82"/>
      <c r="BG514" s="82"/>
      <c r="BH514" s="82"/>
      <c r="BI514" s="82"/>
      <c r="BJ514" s="82"/>
      <c r="BK514" s="82"/>
      <c r="BL514" s="82"/>
      <c r="BM514" s="82"/>
      <c r="BN514" s="147"/>
      <c r="BO514" s="170"/>
      <c r="BP514" s="165"/>
    </row>
    <row r="515" spans="1:68" ht="22.5" customHeight="1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237"/>
      <c r="N515" s="82"/>
      <c r="O515" s="82"/>
      <c r="P515" s="82"/>
      <c r="Q515" s="82"/>
      <c r="R515" s="82"/>
      <c r="S515" s="82"/>
      <c r="T515" s="147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  <c r="AL515" s="82"/>
      <c r="AM515" s="147"/>
      <c r="AN515" s="82"/>
      <c r="AO515" s="82"/>
      <c r="AP515" s="82"/>
      <c r="AQ515" s="82"/>
      <c r="AR515" s="82"/>
      <c r="AS515" s="82"/>
      <c r="AT515" s="82"/>
      <c r="AU515" s="82"/>
      <c r="AV515" s="82"/>
      <c r="AW515" s="82"/>
      <c r="AX515" s="82"/>
      <c r="AY515" s="82"/>
      <c r="AZ515" s="82"/>
      <c r="BA515" s="82"/>
      <c r="BB515" s="147"/>
      <c r="BC515" s="82"/>
      <c r="BD515" s="82"/>
      <c r="BE515" s="82"/>
      <c r="BF515" s="82"/>
      <c r="BG515" s="82"/>
      <c r="BH515" s="82"/>
      <c r="BI515" s="82"/>
      <c r="BJ515" s="82"/>
      <c r="BK515" s="82"/>
      <c r="BL515" s="82"/>
      <c r="BM515" s="82"/>
      <c r="BN515" s="147"/>
      <c r="BO515" s="170"/>
      <c r="BP515" s="165"/>
    </row>
    <row r="516" spans="1:68" ht="22.5" customHeight="1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237"/>
      <c r="N516" s="82"/>
      <c r="O516" s="82"/>
      <c r="P516" s="82"/>
      <c r="Q516" s="82"/>
      <c r="R516" s="82"/>
      <c r="S516" s="82"/>
      <c r="T516" s="147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  <c r="AL516" s="82"/>
      <c r="AM516" s="147"/>
      <c r="AN516" s="82"/>
      <c r="AO516" s="82"/>
      <c r="AP516" s="82"/>
      <c r="AQ516" s="82"/>
      <c r="AR516" s="82"/>
      <c r="AS516" s="82"/>
      <c r="AT516" s="82"/>
      <c r="AU516" s="82"/>
      <c r="AV516" s="82"/>
      <c r="AW516" s="82"/>
      <c r="AX516" s="82"/>
      <c r="AY516" s="82"/>
      <c r="AZ516" s="82"/>
      <c r="BA516" s="82"/>
      <c r="BB516" s="147"/>
      <c r="BC516" s="82"/>
      <c r="BD516" s="82"/>
      <c r="BE516" s="82"/>
      <c r="BF516" s="82"/>
      <c r="BG516" s="82"/>
      <c r="BH516" s="82"/>
      <c r="BI516" s="82"/>
      <c r="BJ516" s="82"/>
      <c r="BK516" s="82"/>
      <c r="BL516" s="82"/>
      <c r="BM516" s="82"/>
      <c r="BN516" s="147"/>
      <c r="BO516" s="170"/>
      <c r="BP516" s="165"/>
    </row>
    <row r="517" spans="1:68" ht="22.5" customHeight="1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237"/>
      <c r="N517" s="82"/>
      <c r="O517" s="82"/>
      <c r="P517" s="82"/>
      <c r="Q517" s="82"/>
      <c r="R517" s="82"/>
      <c r="S517" s="82"/>
      <c r="T517" s="147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  <c r="AL517" s="82"/>
      <c r="AM517" s="147"/>
      <c r="AN517" s="82"/>
      <c r="AO517" s="82"/>
      <c r="AP517" s="82"/>
      <c r="AQ517" s="82"/>
      <c r="AR517" s="82"/>
      <c r="AS517" s="82"/>
      <c r="AT517" s="82"/>
      <c r="AU517" s="82"/>
      <c r="AV517" s="82"/>
      <c r="AW517" s="82"/>
      <c r="AX517" s="82"/>
      <c r="AY517" s="82"/>
      <c r="AZ517" s="82"/>
      <c r="BA517" s="82"/>
      <c r="BB517" s="147"/>
      <c r="BC517" s="82"/>
      <c r="BD517" s="82"/>
      <c r="BE517" s="82"/>
      <c r="BF517" s="82"/>
      <c r="BG517" s="82"/>
      <c r="BH517" s="82"/>
      <c r="BI517" s="82"/>
      <c r="BJ517" s="82"/>
      <c r="BK517" s="82"/>
      <c r="BL517" s="82"/>
      <c r="BM517" s="82"/>
      <c r="BN517" s="147"/>
      <c r="BO517" s="170"/>
      <c r="BP517" s="165"/>
    </row>
    <row r="518" spans="1:68" ht="22.5" customHeight="1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237"/>
      <c r="N518" s="82"/>
      <c r="O518" s="82"/>
      <c r="P518" s="82"/>
      <c r="Q518" s="82"/>
      <c r="R518" s="82"/>
      <c r="S518" s="82"/>
      <c r="T518" s="147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147"/>
      <c r="AN518" s="82"/>
      <c r="AO518" s="82"/>
      <c r="AP518" s="82"/>
      <c r="AQ518" s="82"/>
      <c r="AR518" s="82"/>
      <c r="AS518" s="82"/>
      <c r="AT518" s="82"/>
      <c r="AU518" s="82"/>
      <c r="AV518" s="82"/>
      <c r="AW518" s="82"/>
      <c r="AX518" s="82"/>
      <c r="AY518" s="82"/>
      <c r="AZ518" s="82"/>
      <c r="BA518" s="82"/>
      <c r="BB518" s="147"/>
      <c r="BC518" s="82"/>
      <c r="BD518" s="82"/>
      <c r="BE518" s="82"/>
      <c r="BF518" s="82"/>
      <c r="BG518" s="82"/>
      <c r="BH518" s="82"/>
      <c r="BI518" s="82"/>
      <c r="BJ518" s="82"/>
      <c r="BK518" s="82"/>
      <c r="BL518" s="82"/>
      <c r="BM518" s="82"/>
      <c r="BN518" s="147"/>
      <c r="BO518" s="170"/>
      <c r="BP518" s="165"/>
    </row>
    <row r="519" spans="1:68" ht="22.5" customHeight="1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237"/>
      <c r="N519" s="82"/>
      <c r="O519" s="82"/>
      <c r="P519" s="82"/>
      <c r="Q519" s="82"/>
      <c r="R519" s="82"/>
      <c r="S519" s="82"/>
      <c r="T519" s="147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147"/>
      <c r="AN519" s="82"/>
      <c r="AO519" s="82"/>
      <c r="AP519" s="82"/>
      <c r="AQ519" s="82"/>
      <c r="AR519" s="82"/>
      <c r="AS519" s="82"/>
      <c r="AT519" s="82"/>
      <c r="AU519" s="82"/>
      <c r="AV519" s="82"/>
      <c r="AW519" s="82"/>
      <c r="AX519" s="82"/>
      <c r="AY519" s="82"/>
      <c r="AZ519" s="82"/>
      <c r="BA519" s="82"/>
      <c r="BB519" s="147"/>
      <c r="BC519" s="82"/>
      <c r="BD519" s="82"/>
      <c r="BE519" s="82"/>
      <c r="BF519" s="82"/>
      <c r="BG519" s="82"/>
      <c r="BH519" s="82"/>
      <c r="BI519" s="82"/>
      <c r="BJ519" s="82"/>
      <c r="BK519" s="82"/>
      <c r="BL519" s="82"/>
      <c r="BM519" s="82"/>
      <c r="BN519" s="147"/>
      <c r="BO519" s="170"/>
      <c r="BP519" s="165"/>
    </row>
    <row r="520" spans="1:68" ht="22.5" customHeight="1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237"/>
      <c r="N520" s="82"/>
      <c r="O520" s="82"/>
      <c r="P520" s="82"/>
      <c r="Q520" s="82"/>
      <c r="R520" s="82"/>
      <c r="S520" s="82"/>
      <c r="T520" s="147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  <c r="AL520" s="82"/>
      <c r="AM520" s="147"/>
      <c r="AN520" s="82"/>
      <c r="AO520" s="82"/>
      <c r="AP520" s="82"/>
      <c r="AQ520" s="82"/>
      <c r="AR520" s="82"/>
      <c r="AS520" s="82"/>
      <c r="AT520" s="82"/>
      <c r="AU520" s="82"/>
      <c r="AV520" s="82"/>
      <c r="AW520" s="82"/>
      <c r="AX520" s="82"/>
      <c r="AY520" s="82"/>
      <c r="AZ520" s="82"/>
      <c r="BA520" s="82"/>
      <c r="BB520" s="147"/>
      <c r="BC520" s="82"/>
      <c r="BD520" s="82"/>
      <c r="BE520" s="82"/>
      <c r="BF520" s="82"/>
      <c r="BG520" s="82"/>
      <c r="BH520" s="82"/>
      <c r="BI520" s="82"/>
      <c r="BJ520" s="82"/>
      <c r="BK520" s="82"/>
      <c r="BL520" s="82"/>
      <c r="BM520" s="82"/>
      <c r="BN520" s="147"/>
      <c r="BO520" s="170"/>
      <c r="BP520" s="165"/>
    </row>
    <row r="521" spans="1:68" ht="22.5" customHeight="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237"/>
      <c r="N521" s="82"/>
      <c r="O521" s="82"/>
      <c r="P521" s="82"/>
      <c r="Q521" s="82"/>
      <c r="R521" s="82"/>
      <c r="S521" s="82"/>
      <c r="T521" s="147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  <c r="AL521" s="82"/>
      <c r="AM521" s="147"/>
      <c r="AN521" s="82"/>
      <c r="AO521" s="82"/>
      <c r="AP521" s="82"/>
      <c r="AQ521" s="82"/>
      <c r="AR521" s="82"/>
      <c r="AS521" s="82"/>
      <c r="AT521" s="82"/>
      <c r="AU521" s="82"/>
      <c r="AV521" s="82"/>
      <c r="AW521" s="82"/>
      <c r="AX521" s="82"/>
      <c r="AY521" s="82"/>
      <c r="AZ521" s="82"/>
      <c r="BA521" s="82"/>
      <c r="BB521" s="147"/>
      <c r="BC521" s="82"/>
      <c r="BD521" s="82"/>
      <c r="BE521" s="82"/>
      <c r="BF521" s="82"/>
      <c r="BG521" s="82"/>
      <c r="BH521" s="82"/>
      <c r="BI521" s="82"/>
      <c r="BJ521" s="82"/>
      <c r="BK521" s="82"/>
      <c r="BL521" s="82"/>
      <c r="BM521" s="82"/>
      <c r="BN521" s="147"/>
      <c r="BO521" s="170"/>
      <c r="BP521" s="165"/>
    </row>
    <row r="522" spans="1:68" ht="22.5" customHeight="1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237"/>
      <c r="N522" s="82"/>
      <c r="O522" s="82"/>
      <c r="P522" s="82"/>
      <c r="Q522" s="82"/>
      <c r="R522" s="82"/>
      <c r="S522" s="82"/>
      <c r="T522" s="147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  <c r="AL522" s="82"/>
      <c r="AM522" s="147"/>
      <c r="AN522" s="82"/>
      <c r="AO522" s="82"/>
      <c r="AP522" s="82"/>
      <c r="AQ522" s="82"/>
      <c r="AR522" s="82"/>
      <c r="AS522" s="82"/>
      <c r="AT522" s="82"/>
      <c r="AU522" s="82"/>
      <c r="AV522" s="82"/>
      <c r="AW522" s="82"/>
      <c r="AX522" s="82"/>
      <c r="AY522" s="82"/>
      <c r="AZ522" s="82"/>
      <c r="BA522" s="82"/>
      <c r="BB522" s="147"/>
      <c r="BC522" s="82"/>
      <c r="BD522" s="82"/>
      <c r="BE522" s="82"/>
      <c r="BF522" s="82"/>
      <c r="BG522" s="82"/>
      <c r="BH522" s="82"/>
      <c r="BI522" s="82"/>
      <c r="BJ522" s="82"/>
      <c r="BK522" s="82"/>
      <c r="BL522" s="82"/>
      <c r="BM522" s="82"/>
      <c r="BN522" s="147"/>
      <c r="BO522" s="170"/>
      <c r="BP522" s="165"/>
    </row>
    <row r="523" spans="1:68" ht="22.5" customHeight="1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237"/>
      <c r="N523" s="82"/>
      <c r="O523" s="82"/>
      <c r="P523" s="82"/>
      <c r="Q523" s="82"/>
      <c r="R523" s="82"/>
      <c r="S523" s="82"/>
      <c r="T523" s="147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  <c r="AL523" s="82"/>
      <c r="AM523" s="147"/>
      <c r="AN523" s="82"/>
      <c r="AO523" s="82"/>
      <c r="AP523" s="82"/>
      <c r="AQ523" s="82"/>
      <c r="AR523" s="82"/>
      <c r="AS523" s="82"/>
      <c r="AT523" s="82"/>
      <c r="AU523" s="82"/>
      <c r="AV523" s="82"/>
      <c r="AW523" s="82"/>
      <c r="AX523" s="82"/>
      <c r="AY523" s="82"/>
      <c r="AZ523" s="82"/>
      <c r="BA523" s="82"/>
      <c r="BB523" s="147"/>
      <c r="BC523" s="82"/>
      <c r="BD523" s="82"/>
      <c r="BE523" s="82"/>
      <c r="BF523" s="82"/>
      <c r="BG523" s="82"/>
      <c r="BH523" s="82"/>
      <c r="BI523" s="82"/>
      <c r="BJ523" s="82"/>
      <c r="BK523" s="82"/>
      <c r="BL523" s="82"/>
      <c r="BM523" s="82"/>
      <c r="BN523" s="147"/>
      <c r="BO523" s="170"/>
      <c r="BP523" s="165"/>
    </row>
    <row r="524" spans="1:68" ht="22.5" customHeight="1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237"/>
      <c r="N524" s="82"/>
      <c r="O524" s="82"/>
      <c r="P524" s="82"/>
      <c r="Q524" s="82"/>
      <c r="R524" s="82"/>
      <c r="S524" s="82"/>
      <c r="T524" s="147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147"/>
      <c r="AN524" s="82"/>
      <c r="AO524" s="82"/>
      <c r="AP524" s="82"/>
      <c r="AQ524" s="82"/>
      <c r="AR524" s="82"/>
      <c r="AS524" s="82"/>
      <c r="AT524" s="82"/>
      <c r="AU524" s="82"/>
      <c r="AV524" s="82"/>
      <c r="AW524" s="82"/>
      <c r="AX524" s="82"/>
      <c r="AY524" s="82"/>
      <c r="AZ524" s="82"/>
      <c r="BA524" s="82"/>
      <c r="BB524" s="147"/>
      <c r="BC524" s="82"/>
      <c r="BD524" s="82"/>
      <c r="BE524" s="82"/>
      <c r="BF524" s="82"/>
      <c r="BG524" s="82"/>
      <c r="BH524" s="82"/>
      <c r="BI524" s="82"/>
      <c r="BJ524" s="82"/>
      <c r="BK524" s="82"/>
      <c r="BL524" s="82"/>
      <c r="BM524" s="82"/>
      <c r="BN524" s="147"/>
      <c r="BO524" s="170"/>
      <c r="BP524" s="165"/>
    </row>
    <row r="525" spans="1:68" ht="22.5" customHeight="1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237"/>
      <c r="N525" s="82"/>
      <c r="O525" s="82"/>
      <c r="P525" s="82"/>
      <c r="Q525" s="82"/>
      <c r="R525" s="82"/>
      <c r="S525" s="82"/>
      <c r="T525" s="147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  <c r="AL525" s="82"/>
      <c r="AM525" s="147"/>
      <c r="AN525" s="82"/>
      <c r="AO525" s="82"/>
      <c r="AP525" s="82"/>
      <c r="AQ525" s="82"/>
      <c r="AR525" s="82"/>
      <c r="AS525" s="82"/>
      <c r="AT525" s="82"/>
      <c r="AU525" s="82"/>
      <c r="AV525" s="82"/>
      <c r="AW525" s="82"/>
      <c r="AX525" s="82"/>
      <c r="AY525" s="82"/>
      <c r="AZ525" s="82"/>
      <c r="BA525" s="82"/>
      <c r="BB525" s="147"/>
      <c r="BC525" s="82"/>
      <c r="BD525" s="82"/>
      <c r="BE525" s="82"/>
      <c r="BF525" s="82"/>
      <c r="BG525" s="82"/>
      <c r="BH525" s="82"/>
      <c r="BI525" s="82"/>
      <c r="BJ525" s="82"/>
      <c r="BK525" s="82"/>
      <c r="BL525" s="82"/>
      <c r="BM525" s="82"/>
      <c r="BN525" s="147"/>
      <c r="BO525" s="170"/>
      <c r="BP525" s="165"/>
    </row>
    <row r="526" spans="1:68" ht="22.5" customHeight="1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237"/>
      <c r="N526" s="82"/>
      <c r="O526" s="82"/>
      <c r="P526" s="82"/>
      <c r="Q526" s="82"/>
      <c r="R526" s="82"/>
      <c r="S526" s="82"/>
      <c r="T526" s="147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147"/>
      <c r="AN526" s="82"/>
      <c r="AO526" s="82"/>
      <c r="AP526" s="82"/>
      <c r="AQ526" s="82"/>
      <c r="AR526" s="82"/>
      <c r="AS526" s="82"/>
      <c r="AT526" s="82"/>
      <c r="AU526" s="82"/>
      <c r="AV526" s="82"/>
      <c r="AW526" s="82"/>
      <c r="AX526" s="82"/>
      <c r="AY526" s="82"/>
      <c r="AZ526" s="82"/>
      <c r="BA526" s="82"/>
      <c r="BB526" s="147"/>
      <c r="BC526" s="82"/>
      <c r="BD526" s="82"/>
      <c r="BE526" s="82"/>
      <c r="BF526" s="82"/>
      <c r="BG526" s="82"/>
      <c r="BH526" s="82"/>
      <c r="BI526" s="82"/>
      <c r="BJ526" s="82"/>
      <c r="BK526" s="82"/>
      <c r="BL526" s="82"/>
      <c r="BM526" s="82"/>
      <c r="BN526" s="147"/>
      <c r="BO526" s="170"/>
      <c r="BP526" s="165"/>
    </row>
    <row r="527" spans="1:68" ht="22.5" customHeight="1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237"/>
      <c r="N527" s="82"/>
      <c r="O527" s="82"/>
      <c r="P527" s="82"/>
      <c r="Q527" s="82"/>
      <c r="R527" s="82"/>
      <c r="S527" s="82"/>
      <c r="T527" s="147"/>
      <c r="U527" s="82"/>
      <c r="V527" s="82"/>
      <c r="W527" s="82"/>
      <c r="X527" s="82"/>
      <c r="Y527" s="82"/>
      <c r="Z527" s="82"/>
      <c r="AA527" s="82"/>
      <c r="AB527" s="82"/>
      <c r="AC527" s="82"/>
      <c r="AD527" s="82"/>
      <c r="AE527" s="82"/>
      <c r="AF527" s="82"/>
      <c r="AG527" s="82"/>
      <c r="AH527" s="82"/>
      <c r="AI527" s="82"/>
      <c r="AJ527" s="82"/>
      <c r="AK527" s="82"/>
      <c r="AL527" s="82"/>
      <c r="AM527" s="147"/>
      <c r="AN527" s="82"/>
      <c r="AO527" s="82"/>
      <c r="AP527" s="82"/>
      <c r="AQ527" s="82"/>
      <c r="AR527" s="82"/>
      <c r="AS527" s="82"/>
      <c r="AT527" s="82"/>
      <c r="AU527" s="82"/>
      <c r="AV527" s="82"/>
      <c r="AW527" s="82"/>
      <c r="AX527" s="82"/>
      <c r="AY527" s="82"/>
      <c r="AZ527" s="82"/>
      <c r="BA527" s="82"/>
      <c r="BB527" s="147"/>
      <c r="BC527" s="82"/>
      <c r="BD527" s="82"/>
      <c r="BE527" s="82"/>
      <c r="BF527" s="82"/>
      <c r="BG527" s="82"/>
      <c r="BH527" s="82"/>
      <c r="BI527" s="82"/>
      <c r="BJ527" s="82"/>
      <c r="BK527" s="82"/>
      <c r="BL527" s="82"/>
      <c r="BM527" s="82"/>
      <c r="BN527" s="147"/>
      <c r="BO527" s="170"/>
      <c r="BP527" s="165"/>
    </row>
    <row r="528" spans="1:68" ht="22.5" customHeight="1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237"/>
      <c r="N528" s="82"/>
      <c r="O528" s="82"/>
      <c r="P528" s="82"/>
      <c r="Q528" s="82"/>
      <c r="R528" s="82"/>
      <c r="S528" s="82"/>
      <c r="T528" s="147"/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  <c r="AL528" s="82"/>
      <c r="AM528" s="147"/>
      <c r="AN528" s="82"/>
      <c r="AO528" s="82"/>
      <c r="AP528" s="82"/>
      <c r="AQ528" s="82"/>
      <c r="AR528" s="82"/>
      <c r="AS528" s="82"/>
      <c r="AT528" s="82"/>
      <c r="AU528" s="82"/>
      <c r="AV528" s="82"/>
      <c r="AW528" s="82"/>
      <c r="AX528" s="82"/>
      <c r="AY528" s="82"/>
      <c r="AZ528" s="82"/>
      <c r="BA528" s="82"/>
      <c r="BB528" s="147"/>
      <c r="BC528" s="82"/>
      <c r="BD528" s="82"/>
      <c r="BE528" s="82"/>
      <c r="BF528" s="82"/>
      <c r="BG528" s="82"/>
      <c r="BH528" s="82"/>
      <c r="BI528" s="82"/>
      <c r="BJ528" s="82"/>
      <c r="BK528" s="82"/>
      <c r="BL528" s="82"/>
      <c r="BM528" s="82"/>
      <c r="BN528" s="147"/>
      <c r="BO528" s="170"/>
      <c r="BP528" s="165"/>
    </row>
    <row r="529" spans="1:68" ht="22.5" customHeight="1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237"/>
      <c r="N529" s="82"/>
      <c r="O529" s="82"/>
      <c r="P529" s="82"/>
      <c r="Q529" s="82"/>
      <c r="R529" s="82"/>
      <c r="S529" s="82"/>
      <c r="T529" s="147"/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  <c r="AL529" s="82"/>
      <c r="AM529" s="147"/>
      <c r="AN529" s="82"/>
      <c r="AO529" s="82"/>
      <c r="AP529" s="82"/>
      <c r="AQ529" s="82"/>
      <c r="AR529" s="82"/>
      <c r="AS529" s="82"/>
      <c r="AT529" s="82"/>
      <c r="AU529" s="82"/>
      <c r="AV529" s="82"/>
      <c r="AW529" s="82"/>
      <c r="AX529" s="82"/>
      <c r="AY529" s="82"/>
      <c r="AZ529" s="82"/>
      <c r="BA529" s="82"/>
      <c r="BB529" s="147"/>
      <c r="BC529" s="82"/>
      <c r="BD529" s="82"/>
      <c r="BE529" s="82"/>
      <c r="BF529" s="82"/>
      <c r="BG529" s="82"/>
      <c r="BH529" s="82"/>
      <c r="BI529" s="82"/>
      <c r="BJ529" s="82"/>
      <c r="BK529" s="82"/>
      <c r="BL529" s="82"/>
      <c r="BM529" s="82"/>
      <c r="BN529" s="147"/>
      <c r="BO529" s="170"/>
      <c r="BP529" s="165"/>
    </row>
    <row r="530" spans="1:68" ht="22.5" customHeight="1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237"/>
      <c r="N530" s="82"/>
      <c r="O530" s="82"/>
      <c r="P530" s="82"/>
      <c r="Q530" s="82"/>
      <c r="R530" s="82"/>
      <c r="S530" s="82"/>
      <c r="T530" s="147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  <c r="AL530" s="82"/>
      <c r="AM530" s="147"/>
      <c r="AN530" s="82"/>
      <c r="AO530" s="82"/>
      <c r="AP530" s="82"/>
      <c r="AQ530" s="82"/>
      <c r="AR530" s="82"/>
      <c r="AS530" s="82"/>
      <c r="AT530" s="82"/>
      <c r="AU530" s="82"/>
      <c r="AV530" s="82"/>
      <c r="AW530" s="82"/>
      <c r="AX530" s="82"/>
      <c r="AY530" s="82"/>
      <c r="AZ530" s="82"/>
      <c r="BA530" s="82"/>
      <c r="BB530" s="147"/>
      <c r="BC530" s="82"/>
      <c r="BD530" s="82"/>
      <c r="BE530" s="82"/>
      <c r="BF530" s="82"/>
      <c r="BG530" s="82"/>
      <c r="BH530" s="82"/>
      <c r="BI530" s="82"/>
      <c r="BJ530" s="82"/>
      <c r="BK530" s="82"/>
      <c r="BL530" s="82"/>
      <c r="BM530" s="82"/>
      <c r="BN530" s="147"/>
      <c r="BO530" s="170"/>
      <c r="BP530" s="165"/>
    </row>
    <row r="531" spans="1:68" ht="22.5" customHeight="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237"/>
      <c r="N531" s="82"/>
      <c r="O531" s="82"/>
      <c r="P531" s="82"/>
      <c r="Q531" s="82"/>
      <c r="R531" s="82"/>
      <c r="S531" s="82"/>
      <c r="T531" s="147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  <c r="AL531" s="82"/>
      <c r="AM531" s="147"/>
      <c r="AN531" s="82"/>
      <c r="AO531" s="82"/>
      <c r="AP531" s="82"/>
      <c r="AQ531" s="82"/>
      <c r="AR531" s="82"/>
      <c r="AS531" s="82"/>
      <c r="AT531" s="82"/>
      <c r="AU531" s="82"/>
      <c r="AV531" s="82"/>
      <c r="AW531" s="82"/>
      <c r="AX531" s="82"/>
      <c r="AY531" s="82"/>
      <c r="AZ531" s="82"/>
      <c r="BA531" s="82"/>
      <c r="BB531" s="147"/>
      <c r="BC531" s="82"/>
      <c r="BD531" s="82"/>
      <c r="BE531" s="82"/>
      <c r="BF531" s="82"/>
      <c r="BG531" s="82"/>
      <c r="BH531" s="82"/>
      <c r="BI531" s="82"/>
      <c r="BJ531" s="82"/>
      <c r="BK531" s="82"/>
      <c r="BL531" s="82"/>
      <c r="BM531" s="82"/>
      <c r="BN531" s="147"/>
      <c r="BO531" s="170"/>
      <c r="BP531" s="165"/>
    </row>
    <row r="532" spans="1:68" ht="22.5" customHeight="1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237"/>
      <c r="N532" s="82"/>
      <c r="O532" s="82"/>
      <c r="P532" s="82"/>
      <c r="Q532" s="82"/>
      <c r="R532" s="82"/>
      <c r="S532" s="82"/>
      <c r="T532" s="147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147"/>
      <c r="AN532" s="82"/>
      <c r="AO532" s="82"/>
      <c r="AP532" s="82"/>
      <c r="AQ532" s="82"/>
      <c r="AR532" s="82"/>
      <c r="AS532" s="82"/>
      <c r="AT532" s="82"/>
      <c r="AU532" s="82"/>
      <c r="AV532" s="82"/>
      <c r="AW532" s="82"/>
      <c r="AX532" s="82"/>
      <c r="AY532" s="82"/>
      <c r="AZ532" s="82"/>
      <c r="BA532" s="82"/>
      <c r="BB532" s="147"/>
      <c r="BC532" s="82"/>
      <c r="BD532" s="82"/>
      <c r="BE532" s="82"/>
      <c r="BF532" s="82"/>
      <c r="BG532" s="82"/>
      <c r="BH532" s="82"/>
      <c r="BI532" s="82"/>
      <c r="BJ532" s="82"/>
      <c r="BK532" s="82"/>
      <c r="BL532" s="82"/>
      <c r="BM532" s="82"/>
      <c r="BN532" s="147"/>
      <c r="BO532" s="170"/>
      <c r="BP532" s="165"/>
    </row>
    <row r="533" spans="1:68" ht="22.5" customHeight="1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237"/>
      <c r="N533" s="82"/>
      <c r="O533" s="82"/>
      <c r="P533" s="82"/>
      <c r="Q533" s="82"/>
      <c r="R533" s="82"/>
      <c r="S533" s="82"/>
      <c r="T533" s="147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147"/>
      <c r="AN533" s="82"/>
      <c r="AO533" s="82"/>
      <c r="AP533" s="82"/>
      <c r="AQ533" s="82"/>
      <c r="AR533" s="82"/>
      <c r="AS533" s="82"/>
      <c r="AT533" s="82"/>
      <c r="AU533" s="82"/>
      <c r="AV533" s="82"/>
      <c r="AW533" s="82"/>
      <c r="AX533" s="82"/>
      <c r="AY533" s="82"/>
      <c r="AZ533" s="82"/>
      <c r="BA533" s="82"/>
      <c r="BB533" s="147"/>
      <c r="BC533" s="82"/>
      <c r="BD533" s="82"/>
      <c r="BE533" s="82"/>
      <c r="BF533" s="82"/>
      <c r="BG533" s="82"/>
      <c r="BH533" s="82"/>
      <c r="BI533" s="82"/>
      <c r="BJ533" s="82"/>
      <c r="BK533" s="82"/>
      <c r="BL533" s="82"/>
      <c r="BM533" s="82"/>
      <c r="BN533" s="147"/>
      <c r="BO533" s="170"/>
      <c r="BP533" s="165"/>
    </row>
    <row r="534" spans="1:68" ht="22.5" customHeight="1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237"/>
      <c r="N534" s="82"/>
      <c r="O534" s="82"/>
      <c r="P534" s="82"/>
      <c r="Q534" s="82"/>
      <c r="R534" s="82"/>
      <c r="S534" s="82"/>
      <c r="T534" s="147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  <c r="AL534" s="82"/>
      <c r="AM534" s="147"/>
      <c r="AN534" s="82"/>
      <c r="AO534" s="82"/>
      <c r="AP534" s="82"/>
      <c r="AQ534" s="82"/>
      <c r="AR534" s="82"/>
      <c r="AS534" s="82"/>
      <c r="AT534" s="82"/>
      <c r="AU534" s="82"/>
      <c r="AV534" s="82"/>
      <c r="AW534" s="82"/>
      <c r="AX534" s="82"/>
      <c r="AY534" s="82"/>
      <c r="AZ534" s="82"/>
      <c r="BA534" s="82"/>
      <c r="BB534" s="147"/>
      <c r="BC534" s="82"/>
      <c r="BD534" s="82"/>
      <c r="BE534" s="82"/>
      <c r="BF534" s="82"/>
      <c r="BG534" s="82"/>
      <c r="BH534" s="82"/>
      <c r="BI534" s="82"/>
      <c r="BJ534" s="82"/>
      <c r="BK534" s="82"/>
      <c r="BL534" s="82"/>
      <c r="BM534" s="82"/>
      <c r="BN534" s="147"/>
      <c r="BO534" s="170"/>
      <c r="BP534" s="165"/>
    </row>
    <row r="535" spans="1:68" ht="22.5" customHeight="1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237"/>
      <c r="N535" s="82"/>
      <c r="O535" s="82"/>
      <c r="P535" s="82"/>
      <c r="Q535" s="82"/>
      <c r="R535" s="82"/>
      <c r="S535" s="82"/>
      <c r="T535" s="147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147"/>
      <c r="AN535" s="82"/>
      <c r="AO535" s="82"/>
      <c r="AP535" s="82"/>
      <c r="AQ535" s="82"/>
      <c r="AR535" s="82"/>
      <c r="AS535" s="82"/>
      <c r="AT535" s="82"/>
      <c r="AU535" s="82"/>
      <c r="AV535" s="82"/>
      <c r="AW535" s="82"/>
      <c r="AX535" s="82"/>
      <c r="AY535" s="82"/>
      <c r="AZ535" s="82"/>
      <c r="BA535" s="82"/>
      <c r="BB535" s="147"/>
      <c r="BC535" s="82"/>
      <c r="BD535" s="82"/>
      <c r="BE535" s="82"/>
      <c r="BF535" s="82"/>
      <c r="BG535" s="82"/>
      <c r="BH535" s="82"/>
      <c r="BI535" s="82"/>
      <c r="BJ535" s="82"/>
      <c r="BK535" s="82"/>
      <c r="BL535" s="82"/>
      <c r="BM535" s="82"/>
      <c r="BN535" s="147"/>
      <c r="BO535" s="170"/>
      <c r="BP535" s="165"/>
    </row>
    <row r="536" spans="1:68" ht="22.5" customHeight="1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237"/>
      <c r="N536" s="82"/>
      <c r="O536" s="82"/>
      <c r="P536" s="82"/>
      <c r="Q536" s="82"/>
      <c r="R536" s="82"/>
      <c r="S536" s="82"/>
      <c r="T536" s="147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147"/>
      <c r="AN536" s="82"/>
      <c r="AO536" s="82"/>
      <c r="AP536" s="82"/>
      <c r="AQ536" s="82"/>
      <c r="AR536" s="82"/>
      <c r="AS536" s="82"/>
      <c r="AT536" s="82"/>
      <c r="AU536" s="82"/>
      <c r="AV536" s="82"/>
      <c r="AW536" s="82"/>
      <c r="AX536" s="82"/>
      <c r="AY536" s="82"/>
      <c r="AZ536" s="82"/>
      <c r="BA536" s="82"/>
      <c r="BB536" s="147"/>
      <c r="BC536" s="82"/>
      <c r="BD536" s="82"/>
      <c r="BE536" s="82"/>
      <c r="BF536" s="82"/>
      <c r="BG536" s="82"/>
      <c r="BH536" s="82"/>
      <c r="BI536" s="82"/>
      <c r="BJ536" s="82"/>
      <c r="BK536" s="82"/>
      <c r="BL536" s="82"/>
      <c r="BM536" s="82"/>
      <c r="BN536" s="147"/>
      <c r="BO536" s="170"/>
      <c r="BP536" s="165"/>
    </row>
    <row r="537" spans="1:68" ht="22.5" customHeight="1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237"/>
      <c r="N537" s="82"/>
      <c r="O537" s="82"/>
      <c r="P537" s="82"/>
      <c r="Q537" s="82"/>
      <c r="R537" s="82"/>
      <c r="S537" s="82"/>
      <c r="T537" s="147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  <c r="AE537" s="82"/>
      <c r="AF537" s="82"/>
      <c r="AG537" s="82"/>
      <c r="AH537" s="82"/>
      <c r="AI537" s="82"/>
      <c r="AJ537" s="82"/>
      <c r="AK537" s="82"/>
      <c r="AL537" s="82"/>
      <c r="AM537" s="147"/>
      <c r="AN537" s="82"/>
      <c r="AO537" s="82"/>
      <c r="AP537" s="82"/>
      <c r="AQ537" s="82"/>
      <c r="AR537" s="82"/>
      <c r="AS537" s="82"/>
      <c r="AT537" s="82"/>
      <c r="AU537" s="82"/>
      <c r="AV537" s="82"/>
      <c r="AW537" s="82"/>
      <c r="AX537" s="82"/>
      <c r="AY537" s="82"/>
      <c r="AZ537" s="82"/>
      <c r="BA537" s="82"/>
      <c r="BB537" s="147"/>
      <c r="BC537" s="82"/>
      <c r="BD537" s="82"/>
      <c r="BE537" s="82"/>
      <c r="BF537" s="82"/>
      <c r="BG537" s="82"/>
      <c r="BH537" s="82"/>
      <c r="BI537" s="82"/>
      <c r="BJ537" s="82"/>
      <c r="BK537" s="82"/>
      <c r="BL537" s="82"/>
      <c r="BM537" s="82"/>
      <c r="BN537" s="147"/>
      <c r="BO537" s="170"/>
      <c r="BP537" s="165"/>
    </row>
    <row r="538" spans="1:68" ht="22.5" customHeight="1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237"/>
      <c r="N538" s="82"/>
      <c r="O538" s="82"/>
      <c r="P538" s="82"/>
      <c r="Q538" s="82"/>
      <c r="R538" s="82"/>
      <c r="S538" s="82"/>
      <c r="T538" s="147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  <c r="AL538" s="82"/>
      <c r="AM538" s="147"/>
      <c r="AN538" s="82"/>
      <c r="AO538" s="82"/>
      <c r="AP538" s="82"/>
      <c r="AQ538" s="82"/>
      <c r="AR538" s="82"/>
      <c r="AS538" s="82"/>
      <c r="AT538" s="82"/>
      <c r="AU538" s="82"/>
      <c r="AV538" s="82"/>
      <c r="AW538" s="82"/>
      <c r="AX538" s="82"/>
      <c r="AY538" s="82"/>
      <c r="AZ538" s="82"/>
      <c r="BA538" s="82"/>
      <c r="BB538" s="147"/>
      <c r="BC538" s="82"/>
      <c r="BD538" s="82"/>
      <c r="BE538" s="82"/>
      <c r="BF538" s="82"/>
      <c r="BG538" s="82"/>
      <c r="BH538" s="82"/>
      <c r="BI538" s="82"/>
      <c r="BJ538" s="82"/>
      <c r="BK538" s="82"/>
      <c r="BL538" s="82"/>
      <c r="BM538" s="82"/>
      <c r="BN538" s="147"/>
      <c r="BO538" s="170"/>
      <c r="BP538" s="165"/>
    </row>
    <row r="539" spans="1:68" ht="22.5" customHeight="1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237"/>
      <c r="N539" s="82"/>
      <c r="O539" s="82"/>
      <c r="P539" s="82"/>
      <c r="Q539" s="82"/>
      <c r="R539" s="82"/>
      <c r="S539" s="82"/>
      <c r="T539" s="147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147"/>
      <c r="AN539" s="82"/>
      <c r="AO539" s="82"/>
      <c r="AP539" s="82"/>
      <c r="AQ539" s="82"/>
      <c r="AR539" s="82"/>
      <c r="AS539" s="82"/>
      <c r="AT539" s="82"/>
      <c r="AU539" s="82"/>
      <c r="AV539" s="82"/>
      <c r="AW539" s="82"/>
      <c r="AX539" s="82"/>
      <c r="AY539" s="82"/>
      <c r="AZ539" s="82"/>
      <c r="BA539" s="82"/>
      <c r="BB539" s="147"/>
      <c r="BC539" s="82"/>
      <c r="BD539" s="82"/>
      <c r="BE539" s="82"/>
      <c r="BF539" s="82"/>
      <c r="BG539" s="82"/>
      <c r="BH539" s="82"/>
      <c r="BI539" s="82"/>
      <c r="BJ539" s="82"/>
      <c r="BK539" s="82"/>
      <c r="BL539" s="82"/>
      <c r="BM539" s="82"/>
      <c r="BN539" s="147"/>
      <c r="BO539" s="170"/>
      <c r="BP539" s="165"/>
    </row>
    <row r="540" spans="1:68" ht="22.5" customHeight="1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237"/>
      <c r="N540" s="82"/>
      <c r="O540" s="82"/>
      <c r="P540" s="82"/>
      <c r="Q540" s="82"/>
      <c r="R540" s="82"/>
      <c r="S540" s="82"/>
      <c r="T540" s="147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  <c r="AL540" s="82"/>
      <c r="AM540" s="147"/>
      <c r="AN540" s="82"/>
      <c r="AO540" s="82"/>
      <c r="AP540" s="82"/>
      <c r="AQ540" s="82"/>
      <c r="AR540" s="82"/>
      <c r="AS540" s="82"/>
      <c r="AT540" s="82"/>
      <c r="AU540" s="82"/>
      <c r="AV540" s="82"/>
      <c r="AW540" s="82"/>
      <c r="AX540" s="82"/>
      <c r="AY540" s="82"/>
      <c r="AZ540" s="82"/>
      <c r="BA540" s="82"/>
      <c r="BB540" s="147"/>
      <c r="BC540" s="82"/>
      <c r="BD540" s="82"/>
      <c r="BE540" s="82"/>
      <c r="BF540" s="82"/>
      <c r="BG540" s="82"/>
      <c r="BH540" s="82"/>
      <c r="BI540" s="82"/>
      <c r="BJ540" s="82"/>
      <c r="BK540" s="82"/>
      <c r="BL540" s="82"/>
      <c r="BM540" s="82"/>
      <c r="BN540" s="147"/>
      <c r="BO540" s="170"/>
      <c r="BP540" s="165"/>
    </row>
    <row r="541" spans="1:68" ht="22.5" customHeight="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237"/>
      <c r="N541" s="82"/>
      <c r="O541" s="82"/>
      <c r="P541" s="82"/>
      <c r="Q541" s="82"/>
      <c r="R541" s="82"/>
      <c r="S541" s="82"/>
      <c r="T541" s="147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147"/>
      <c r="AN541" s="82"/>
      <c r="AO541" s="82"/>
      <c r="AP541" s="82"/>
      <c r="AQ541" s="82"/>
      <c r="AR541" s="82"/>
      <c r="AS541" s="82"/>
      <c r="AT541" s="82"/>
      <c r="AU541" s="82"/>
      <c r="AV541" s="82"/>
      <c r="AW541" s="82"/>
      <c r="AX541" s="82"/>
      <c r="AY541" s="82"/>
      <c r="AZ541" s="82"/>
      <c r="BA541" s="82"/>
      <c r="BB541" s="147"/>
      <c r="BC541" s="82"/>
      <c r="BD541" s="82"/>
      <c r="BE541" s="82"/>
      <c r="BF541" s="82"/>
      <c r="BG541" s="82"/>
      <c r="BH541" s="82"/>
      <c r="BI541" s="82"/>
      <c r="BJ541" s="82"/>
      <c r="BK541" s="82"/>
      <c r="BL541" s="82"/>
      <c r="BM541" s="82"/>
      <c r="BN541" s="147"/>
      <c r="BO541" s="170"/>
      <c r="BP541" s="165"/>
    </row>
    <row r="542" spans="1:68" ht="22.5" customHeight="1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237"/>
      <c r="N542" s="82"/>
      <c r="O542" s="82"/>
      <c r="P542" s="82"/>
      <c r="Q542" s="82"/>
      <c r="R542" s="82"/>
      <c r="S542" s="82"/>
      <c r="T542" s="147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147"/>
      <c r="AN542" s="82"/>
      <c r="AO542" s="82"/>
      <c r="AP542" s="82"/>
      <c r="AQ542" s="82"/>
      <c r="AR542" s="82"/>
      <c r="AS542" s="82"/>
      <c r="AT542" s="82"/>
      <c r="AU542" s="82"/>
      <c r="AV542" s="82"/>
      <c r="AW542" s="82"/>
      <c r="AX542" s="82"/>
      <c r="AY542" s="82"/>
      <c r="AZ542" s="82"/>
      <c r="BA542" s="82"/>
      <c r="BB542" s="147"/>
      <c r="BC542" s="82"/>
      <c r="BD542" s="82"/>
      <c r="BE542" s="82"/>
      <c r="BF542" s="82"/>
      <c r="BG542" s="82"/>
      <c r="BH542" s="82"/>
      <c r="BI542" s="82"/>
      <c r="BJ542" s="82"/>
      <c r="BK542" s="82"/>
      <c r="BL542" s="82"/>
      <c r="BM542" s="82"/>
      <c r="BN542" s="147"/>
      <c r="BO542" s="170"/>
      <c r="BP542" s="165"/>
    </row>
    <row r="543" spans="1:68" ht="22.5" customHeight="1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237"/>
      <c r="N543" s="82"/>
      <c r="O543" s="82"/>
      <c r="P543" s="82"/>
      <c r="Q543" s="82"/>
      <c r="R543" s="82"/>
      <c r="S543" s="82"/>
      <c r="T543" s="147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147"/>
      <c r="AN543" s="82"/>
      <c r="AO543" s="82"/>
      <c r="AP543" s="82"/>
      <c r="AQ543" s="82"/>
      <c r="AR543" s="82"/>
      <c r="AS543" s="82"/>
      <c r="AT543" s="82"/>
      <c r="AU543" s="82"/>
      <c r="AV543" s="82"/>
      <c r="AW543" s="82"/>
      <c r="AX543" s="82"/>
      <c r="AY543" s="82"/>
      <c r="AZ543" s="82"/>
      <c r="BA543" s="82"/>
      <c r="BB543" s="147"/>
      <c r="BC543" s="82"/>
      <c r="BD543" s="82"/>
      <c r="BE543" s="82"/>
      <c r="BF543" s="82"/>
      <c r="BG543" s="82"/>
      <c r="BH543" s="82"/>
      <c r="BI543" s="82"/>
      <c r="BJ543" s="82"/>
      <c r="BK543" s="82"/>
      <c r="BL543" s="82"/>
      <c r="BM543" s="82"/>
      <c r="BN543" s="147"/>
      <c r="BO543" s="170"/>
      <c r="BP543" s="165"/>
    </row>
    <row r="544" spans="1:68" ht="22.5" customHeight="1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237"/>
      <c r="N544" s="82"/>
      <c r="O544" s="82"/>
      <c r="P544" s="82"/>
      <c r="Q544" s="82"/>
      <c r="R544" s="82"/>
      <c r="S544" s="82"/>
      <c r="T544" s="147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147"/>
      <c r="AN544" s="82"/>
      <c r="AO544" s="82"/>
      <c r="AP544" s="82"/>
      <c r="AQ544" s="82"/>
      <c r="AR544" s="82"/>
      <c r="AS544" s="82"/>
      <c r="AT544" s="82"/>
      <c r="AU544" s="82"/>
      <c r="AV544" s="82"/>
      <c r="AW544" s="82"/>
      <c r="AX544" s="82"/>
      <c r="AY544" s="82"/>
      <c r="AZ544" s="82"/>
      <c r="BA544" s="82"/>
      <c r="BB544" s="147"/>
      <c r="BC544" s="82"/>
      <c r="BD544" s="82"/>
      <c r="BE544" s="82"/>
      <c r="BF544" s="82"/>
      <c r="BG544" s="82"/>
      <c r="BH544" s="82"/>
      <c r="BI544" s="82"/>
      <c r="BJ544" s="82"/>
      <c r="BK544" s="82"/>
      <c r="BL544" s="82"/>
      <c r="BM544" s="82"/>
      <c r="BN544" s="147"/>
      <c r="BO544" s="170"/>
      <c r="BP544" s="165"/>
    </row>
    <row r="545" spans="1:68" ht="22.5" customHeight="1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237"/>
      <c r="N545" s="82"/>
      <c r="O545" s="82"/>
      <c r="P545" s="82"/>
      <c r="Q545" s="82"/>
      <c r="R545" s="82"/>
      <c r="S545" s="82"/>
      <c r="T545" s="147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147"/>
      <c r="AN545" s="82"/>
      <c r="AO545" s="82"/>
      <c r="AP545" s="82"/>
      <c r="AQ545" s="82"/>
      <c r="AR545" s="82"/>
      <c r="AS545" s="82"/>
      <c r="AT545" s="82"/>
      <c r="AU545" s="82"/>
      <c r="AV545" s="82"/>
      <c r="AW545" s="82"/>
      <c r="AX545" s="82"/>
      <c r="AY545" s="82"/>
      <c r="AZ545" s="82"/>
      <c r="BA545" s="82"/>
      <c r="BB545" s="147"/>
      <c r="BC545" s="82"/>
      <c r="BD545" s="82"/>
      <c r="BE545" s="82"/>
      <c r="BF545" s="82"/>
      <c r="BG545" s="82"/>
      <c r="BH545" s="82"/>
      <c r="BI545" s="82"/>
      <c r="BJ545" s="82"/>
      <c r="BK545" s="82"/>
      <c r="BL545" s="82"/>
      <c r="BM545" s="82"/>
      <c r="BN545" s="147"/>
      <c r="BO545" s="170"/>
      <c r="BP545" s="165"/>
    </row>
    <row r="546" spans="1:68" ht="22.5" customHeight="1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237"/>
      <c r="N546" s="82"/>
      <c r="O546" s="82"/>
      <c r="P546" s="82"/>
      <c r="Q546" s="82"/>
      <c r="R546" s="82"/>
      <c r="S546" s="82"/>
      <c r="T546" s="147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147"/>
      <c r="AN546" s="82"/>
      <c r="AO546" s="82"/>
      <c r="AP546" s="82"/>
      <c r="AQ546" s="82"/>
      <c r="AR546" s="82"/>
      <c r="AS546" s="82"/>
      <c r="AT546" s="82"/>
      <c r="AU546" s="82"/>
      <c r="AV546" s="82"/>
      <c r="AW546" s="82"/>
      <c r="AX546" s="82"/>
      <c r="AY546" s="82"/>
      <c r="AZ546" s="82"/>
      <c r="BA546" s="82"/>
      <c r="BB546" s="147"/>
      <c r="BC546" s="82"/>
      <c r="BD546" s="82"/>
      <c r="BE546" s="82"/>
      <c r="BF546" s="82"/>
      <c r="BG546" s="82"/>
      <c r="BH546" s="82"/>
      <c r="BI546" s="82"/>
      <c r="BJ546" s="82"/>
      <c r="BK546" s="82"/>
      <c r="BL546" s="82"/>
      <c r="BM546" s="82"/>
      <c r="BN546" s="147"/>
      <c r="BO546" s="170"/>
      <c r="BP546" s="165"/>
    </row>
    <row r="547" spans="1:68" ht="22.5" customHeight="1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237"/>
      <c r="N547" s="82"/>
      <c r="O547" s="82"/>
      <c r="P547" s="82"/>
      <c r="Q547" s="82"/>
      <c r="R547" s="82"/>
      <c r="S547" s="82"/>
      <c r="T547" s="147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147"/>
      <c r="AN547" s="82"/>
      <c r="AO547" s="82"/>
      <c r="AP547" s="82"/>
      <c r="AQ547" s="82"/>
      <c r="AR547" s="82"/>
      <c r="AS547" s="82"/>
      <c r="AT547" s="82"/>
      <c r="AU547" s="82"/>
      <c r="AV547" s="82"/>
      <c r="AW547" s="82"/>
      <c r="AX547" s="82"/>
      <c r="AY547" s="82"/>
      <c r="AZ547" s="82"/>
      <c r="BA547" s="82"/>
      <c r="BB547" s="147"/>
      <c r="BC547" s="82"/>
      <c r="BD547" s="82"/>
      <c r="BE547" s="82"/>
      <c r="BF547" s="82"/>
      <c r="BG547" s="82"/>
      <c r="BH547" s="82"/>
      <c r="BI547" s="82"/>
      <c r="BJ547" s="82"/>
      <c r="BK547" s="82"/>
      <c r="BL547" s="82"/>
      <c r="BM547" s="82"/>
      <c r="BN547" s="147"/>
      <c r="BO547" s="170"/>
      <c r="BP547" s="165"/>
    </row>
    <row r="548" spans="1:68" ht="22.5" customHeight="1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237"/>
      <c r="N548" s="82"/>
      <c r="O548" s="82"/>
      <c r="P548" s="82"/>
      <c r="Q548" s="82"/>
      <c r="R548" s="82"/>
      <c r="S548" s="82"/>
      <c r="T548" s="147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  <c r="AE548" s="82"/>
      <c r="AF548" s="82"/>
      <c r="AG548" s="82"/>
      <c r="AH548" s="82"/>
      <c r="AI548" s="82"/>
      <c r="AJ548" s="82"/>
      <c r="AK548" s="82"/>
      <c r="AL548" s="82"/>
      <c r="AM548" s="147"/>
      <c r="AN548" s="82"/>
      <c r="AO548" s="82"/>
      <c r="AP548" s="82"/>
      <c r="AQ548" s="82"/>
      <c r="AR548" s="82"/>
      <c r="AS548" s="82"/>
      <c r="AT548" s="82"/>
      <c r="AU548" s="82"/>
      <c r="AV548" s="82"/>
      <c r="AW548" s="82"/>
      <c r="AX548" s="82"/>
      <c r="AY548" s="82"/>
      <c r="AZ548" s="82"/>
      <c r="BA548" s="82"/>
      <c r="BB548" s="147"/>
      <c r="BC548" s="82"/>
      <c r="BD548" s="82"/>
      <c r="BE548" s="82"/>
      <c r="BF548" s="82"/>
      <c r="BG548" s="82"/>
      <c r="BH548" s="82"/>
      <c r="BI548" s="82"/>
      <c r="BJ548" s="82"/>
      <c r="BK548" s="82"/>
      <c r="BL548" s="82"/>
      <c r="BM548" s="82"/>
      <c r="BN548" s="147"/>
      <c r="BO548" s="170"/>
      <c r="BP548" s="165"/>
    </row>
    <row r="549" spans="1:68" ht="22.5" customHeight="1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237"/>
      <c r="N549" s="82"/>
      <c r="O549" s="82"/>
      <c r="P549" s="82"/>
      <c r="Q549" s="82"/>
      <c r="R549" s="82"/>
      <c r="S549" s="82"/>
      <c r="T549" s="147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  <c r="AL549" s="82"/>
      <c r="AM549" s="147"/>
      <c r="AN549" s="82"/>
      <c r="AO549" s="82"/>
      <c r="AP549" s="82"/>
      <c r="AQ549" s="82"/>
      <c r="AR549" s="82"/>
      <c r="AS549" s="82"/>
      <c r="AT549" s="82"/>
      <c r="AU549" s="82"/>
      <c r="AV549" s="82"/>
      <c r="AW549" s="82"/>
      <c r="AX549" s="82"/>
      <c r="AY549" s="82"/>
      <c r="AZ549" s="82"/>
      <c r="BA549" s="82"/>
      <c r="BB549" s="147"/>
      <c r="BC549" s="82"/>
      <c r="BD549" s="82"/>
      <c r="BE549" s="82"/>
      <c r="BF549" s="82"/>
      <c r="BG549" s="82"/>
      <c r="BH549" s="82"/>
      <c r="BI549" s="82"/>
      <c r="BJ549" s="82"/>
      <c r="BK549" s="82"/>
      <c r="BL549" s="82"/>
      <c r="BM549" s="82"/>
      <c r="BN549" s="147"/>
      <c r="BO549" s="170"/>
      <c r="BP549" s="165"/>
    </row>
    <row r="550" spans="1:68" ht="22.5" customHeight="1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237"/>
      <c r="N550" s="82"/>
      <c r="O550" s="82"/>
      <c r="P550" s="82"/>
      <c r="Q550" s="82"/>
      <c r="R550" s="82"/>
      <c r="S550" s="82"/>
      <c r="T550" s="147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  <c r="AE550" s="82"/>
      <c r="AF550" s="82"/>
      <c r="AG550" s="82"/>
      <c r="AH550" s="82"/>
      <c r="AI550" s="82"/>
      <c r="AJ550" s="82"/>
      <c r="AK550" s="82"/>
      <c r="AL550" s="82"/>
      <c r="AM550" s="147"/>
      <c r="AN550" s="82"/>
      <c r="AO550" s="82"/>
      <c r="AP550" s="82"/>
      <c r="AQ550" s="82"/>
      <c r="AR550" s="82"/>
      <c r="AS550" s="82"/>
      <c r="AT550" s="82"/>
      <c r="AU550" s="82"/>
      <c r="AV550" s="82"/>
      <c r="AW550" s="82"/>
      <c r="AX550" s="82"/>
      <c r="AY550" s="82"/>
      <c r="AZ550" s="82"/>
      <c r="BA550" s="82"/>
      <c r="BB550" s="147"/>
      <c r="BC550" s="82"/>
      <c r="BD550" s="82"/>
      <c r="BE550" s="82"/>
      <c r="BF550" s="82"/>
      <c r="BG550" s="82"/>
      <c r="BH550" s="82"/>
      <c r="BI550" s="82"/>
      <c r="BJ550" s="82"/>
      <c r="BK550" s="82"/>
      <c r="BL550" s="82"/>
      <c r="BM550" s="82"/>
      <c r="BN550" s="147"/>
      <c r="BO550" s="170"/>
      <c r="BP550" s="165"/>
    </row>
    <row r="551" spans="1:68" ht="22.5" customHeight="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237"/>
      <c r="N551" s="82"/>
      <c r="O551" s="82"/>
      <c r="P551" s="82"/>
      <c r="Q551" s="82"/>
      <c r="R551" s="82"/>
      <c r="S551" s="82"/>
      <c r="T551" s="147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147"/>
      <c r="AN551" s="82"/>
      <c r="AO551" s="82"/>
      <c r="AP551" s="82"/>
      <c r="AQ551" s="82"/>
      <c r="AR551" s="82"/>
      <c r="AS551" s="82"/>
      <c r="AT551" s="82"/>
      <c r="AU551" s="82"/>
      <c r="AV551" s="82"/>
      <c r="AW551" s="82"/>
      <c r="AX551" s="82"/>
      <c r="AY551" s="82"/>
      <c r="AZ551" s="82"/>
      <c r="BA551" s="82"/>
      <c r="BB551" s="147"/>
      <c r="BC551" s="82"/>
      <c r="BD551" s="82"/>
      <c r="BE551" s="82"/>
      <c r="BF551" s="82"/>
      <c r="BG551" s="82"/>
      <c r="BH551" s="82"/>
      <c r="BI551" s="82"/>
      <c r="BJ551" s="82"/>
      <c r="BK551" s="82"/>
      <c r="BL551" s="82"/>
      <c r="BM551" s="82"/>
      <c r="BN551" s="147"/>
      <c r="BO551" s="170"/>
      <c r="BP551" s="165"/>
    </row>
    <row r="552" spans="1:68" ht="22.5" customHeight="1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237"/>
      <c r="N552" s="82"/>
      <c r="O552" s="82"/>
      <c r="P552" s="82"/>
      <c r="Q552" s="82"/>
      <c r="R552" s="82"/>
      <c r="S552" s="82"/>
      <c r="T552" s="147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  <c r="AL552" s="82"/>
      <c r="AM552" s="147"/>
      <c r="AN552" s="82"/>
      <c r="AO552" s="82"/>
      <c r="AP552" s="82"/>
      <c r="AQ552" s="82"/>
      <c r="AR552" s="82"/>
      <c r="AS552" s="82"/>
      <c r="AT552" s="82"/>
      <c r="AU552" s="82"/>
      <c r="AV552" s="82"/>
      <c r="AW552" s="82"/>
      <c r="AX552" s="82"/>
      <c r="AY552" s="82"/>
      <c r="AZ552" s="82"/>
      <c r="BA552" s="82"/>
      <c r="BB552" s="147"/>
      <c r="BC552" s="82"/>
      <c r="BD552" s="82"/>
      <c r="BE552" s="82"/>
      <c r="BF552" s="82"/>
      <c r="BG552" s="82"/>
      <c r="BH552" s="82"/>
      <c r="BI552" s="82"/>
      <c r="BJ552" s="82"/>
      <c r="BK552" s="82"/>
      <c r="BL552" s="82"/>
      <c r="BM552" s="82"/>
      <c r="BN552" s="147"/>
      <c r="BO552" s="170"/>
      <c r="BP552" s="165"/>
    </row>
    <row r="553" spans="1:68" ht="22.5" customHeight="1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237"/>
      <c r="N553" s="82"/>
      <c r="O553" s="82"/>
      <c r="P553" s="82"/>
      <c r="Q553" s="82"/>
      <c r="R553" s="82"/>
      <c r="S553" s="82"/>
      <c r="T553" s="147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147"/>
      <c r="AN553" s="82"/>
      <c r="AO553" s="82"/>
      <c r="AP553" s="82"/>
      <c r="AQ553" s="82"/>
      <c r="AR553" s="82"/>
      <c r="AS553" s="82"/>
      <c r="AT553" s="82"/>
      <c r="AU553" s="82"/>
      <c r="AV553" s="82"/>
      <c r="AW553" s="82"/>
      <c r="AX553" s="82"/>
      <c r="AY553" s="82"/>
      <c r="AZ553" s="82"/>
      <c r="BA553" s="82"/>
      <c r="BB553" s="147"/>
      <c r="BC553" s="82"/>
      <c r="BD553" s="82"/>
      <c r="BE553" s="82"/>
      <c r="BF553" s="82"/>
      <c r="BG553" s="82"/>
      <c r="BH553" s="82"/>
      <c r="BI553" s="82"/>
      <c r="BJ553" s="82"/>
      <c r="BK553" s="82"/>
      <c r="BL553" s="82"/>
      <c r="BM553" s="82"/>
      <c r="BN553" s="147"/>
      <c r="BO553" s="170"/>
      <c r="BP553" s="165"/>
    </row>
    <row r="554" spans="1:68" ht="22.5" customHeight="1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237"/>
      <c r="N554" s="82"/>
      <c r="O554" s="82"/>
      <c r="P554" s="82"/>
      <c r="Q554" s="82"/>
      <c r="R554" s="82"/>
      <c r="S554" s="82"/>
      <c r="T554" s="147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147"/>
      <c r="AN554" s="82"/>
      <c r="AO554" s="82"/>
      <c r="AP554" s="82"/>
      <c r="AQ554" s="82"/>
      <c r="AR554" s="82"/>
      <c r="AS554" s="82"/>
      <c r="AT554" s="82"/>
      <c r="AU554" s="82"/>
      <c r="AV554" s="82"/>
      <c r="AW554" s="82"/>
      <c r="AX554" s="82"/>
      <c r="AY554" s="82"/>
      <c r="AZ554" s="82"/>
      <c r="BA554" s="82"/>
      <c r="BB554" s="147"/>
      <c r="BC554" s="82"/>
      <c r="BD554" s="82"/>
      <c r="BE554" s="82"/>
      <c r="BF554" s="82"/>
      <c r="BG554" s="82"/>
      <c r="BH554" s="82"/>
      <c r="BI554" s="82"/>
      <c r="BJ554" s="82"/>
      <c r="BK554" s="82"/>
      <c r="BL554" s="82"/>
      <c r="BM554" s="82"/>
      <c r="BN554" s="147"/>
      <c r="BO554" s="170"/>
      <c r="BP554" s="165"/>
    </row>
    <row r="555" spans="1:68" ht="22.5" customHeight="1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237"/>
      <c r="N555" s="82"/>
      <c r="O555" s="82"/>
      <c r="P555" s="82"/>
      <c r="Q555" s="82"/>
      <c r="R555" s="82"/>
      <c r="S555" s="82"/>
      <c r="T555" s="147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147"/>
      <c r="AN555" s="82"/>
      <c r="AO555" s="82"/>
      <c r="AP555" s="82"/>
      <c r="AQ555" s="82"/>
      <c r="AR555" s="82"/>
      <c r="AS555" s="82"/>
      <c r="AT555" s="82"/>
      <c r="AU555" s="82"/>
      <c r="AV555" s="82"/>
      <c r="AW555" s="82"/>
      <c r="AX555" s="82"/>
      <c r="AY555" s="82"/>
      <c r="AZ555" s="82"/>
      <c r="BA555" s="82"/>
      <c r="BB555" s="147"/>
      <c r="BC555" s="82"/>
      <c r="BD555" s="82"/>
      <c r="BE555" s="82"/>
      <c r="BF555" s="82"/>
      <c r="BG555" s="82"/>
      <c r="BH555" s="82"/>
      <c r="BI555" s="82"/>
      <c r="BJ555" s="82"/>
      <c r="BK555" s="82"/>
      <c r="BL555" s="82"/>
      <c r="BM555" s="82"/>
      <c r="BN555" s="147"/>
      <c r="BO555" s="170"/>
      <c r="BP555" s="165"/>
    </row>
    <row r="556" spans="1:68" ht="22.5" customHeight="1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237"/>
      <c r="N556" s="82"/>
      <c r="O556" s="82"/>
      <c r="P556" s="82"/>
      <c r="Q556" s="82"/>
      <c r="R556" s="82"/>
      <c r="S556" s="82"/>
      <c r="T556" s="147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147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147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147"/>
      <c r="BO556" s="170"/>
      <c r="BP556" s="165"/>
    </row>
    <row r="557" spans="1:68" ht="22.5" customHeight="1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237"/>
      <c r="N557" s="82"/>
      <c r="O557" s="82"/>
      <c r="P557" s="82"/>
      <c r="Q557" s="82"/>
      <c r="R557" s="82"/>
      <c r="S557" s="82"/>
      <c r="T557" s="147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147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147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147"/>
      <c r="BO557" s="170"/>
      <c r="BP557" s="165"/>
    </row>
    <row r="558" spans="1:68" ht="22.5" customHeight="1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237"/>
      <c r="N558" s="82"/>
      <c r="O558" s="82"/>
      <c r="P558" s="82"/>
      <c r="Q558" s="82"/>
      <c r="R558" s="82"/>
      <c r="S558" s="82"/>
      <c r="T558" s="147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147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147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147"/>
      <c r="BO558" s="170"/>
      <c r="BP558" s="165"/>
    </row>
    <row r="559" spans="1:68" ht="22.5" customHeight="1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237"/>
      <c r="N559" s="82"/>
      <c r="O559" s="82"/>
      <c r="P559" s="82"/>
      <c r="Q559" s="82"/>
      <c r="R559" s="82"/>
      <c r="S559" s="82"/>
      <c r="T559" s="147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147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147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147"/>
      <c r="BO559" s="170"/>
      <c r="BP559" s="165"/>
    </row>
    <row r="560" spans="1:68" ht="22.5" customHeight="1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237"/>
      <c r="N560" s="82"/>
      <c r="O560" s="82"/>
      <c r="P560" s="82"/>
      <c r="Q560" s="82"/>
      <c r="R560" s="82"/>
      <c r="S560" s="82"/>
      <c r="T560" s="147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147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147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147"/>
      <c r="BO560" s="170"/>
      <c r="BP560" s="165"/>
    </row>
    <row r="561" spans="1:68" ht="22.5" customHeight="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237"/>
      <c r="N561" s="82"/>
      <c r="O561" s="82"/>
      <c r="P561" s="82"/>
      <c r="Q561" s="82"/>
      <c r="R561" s="82"/>
      <c r="S561" s="82"/>
      <c r="T561" s="147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147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147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147"/>
      <c r="BO561" s="170"/>
      <c r="BP561" s="165"/>
    </row>
    <row r="562" spans="1:68" ht="22.5" customHeight="1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237"/>
      <c r="N562" s="82"/>
      <c r="O562" s="82"/>
      <c r="P562" s="82"/>
      <c r="Q562" s="82"/>
      <c r="R562" s="82"/>
      <c r="S562" s="82"/>
      <c r="T562" s="147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  <c r="AL562" s="82"/>
      <c r="AM562" s="147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147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147"/>
      <c r="BO562" s="170"/>
      <c r="BP562" s="165"/>
    </row>
    <row r="563" spans="1:68" ht="22.5" customHeight="1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237"/>
      <c r="N563" s="82"/>
      <c r="O563" s="82"/>
      <c r="P563" s="82"/>
      <c r="Q563" s="82"/>
      <c r="R563" s="82"/>
      <c r="S563" s="82"/>
      <c r="T563" s="147"/>
      <c r="U563" s="82"/>
      <c r="V563" s="82"/>
      <c r="W563" s="82"/>
      <c r="X563" s="82"/>
      <c r="Y563" s="82"/>
      <c r="Z563" s="82"/>
      <c r="AA563" s="82"/>
      <c r="AB563" s="82"/>
      <c r="AC563" s="82"/>
      <c r="AD563" s="82"/>
      <c r="AE563" s="82"/>
      <c r="AF563" s="82"/>
      <c r="AG563" s="82"/>
      <c r="AH563" s="82"/>
      <c r="AI563" s="82"/>
      <c r="AJ563" s="82"/>
      <c r="AK563" s="82"/>
      <c r="AL563" s="82"/>
      <c r="AM563" s="147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147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147"/>
      <c r="BO563" s="170"/>
      <c r="BP563" s="165"/>
    </row>
    <row r="564" spans="1:68" ht="22.5" customHeight="1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237"/>
      <c r="N564" s="82"/>
      <c r="O564" s="82"/>
      <c r="P564" s="82"/>
      <c r="Q564" s="82"/>
      <c r="R564" s="82"/>
      <c r="S564" s="82"/>
      <c r="T564" s="147"/>
      <c r="U564" s="82"/>
      <c r="V564" s="82"/>
      <c r="W564" s="82"/>
      <c r="X564" s="82"/>
      <c r="Y564" s="82"/>
      <c r="Z564" s="82"/>
      <c r="AA564" s="82"/>
      <c r="AB564" s="82"/>
      <c r="AC564" s="82"/>
      <c r="AD564" s="82"/>
      <c r="AE564" s="82"/>
      <c r="AF564" s="82"/>
      <c r="AG564" s="82"/>
      <c r="AH564" s="82"/>
      <c r="AI564" s="82"/>
      <c r="AJ564" s="82"/>
      <c r="AK564" s="82"/>
      <c r="AL564" s="82"/>
      <c r="AM564" s="147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147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147"/>
      <c r="BO564" s="170"/>
      <c r="BP564" s="165"/>
    </row>
    <row r="565" spans="1:68" ht="22.5" customHeight="1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237"/>
      <c r="N565" s="82"/>
      <c r="O565" s="82"/>
      <c r="P565" s="82"/>
      <c r="Q565" s="82"/>
      <c r="R565" s="82"/>
      <c r="S565" s="82"/>
      <c r="T565" s="147"/>
      <c r="U565" s="82"/>
      <c r="V565" s="82"/>
      <c r="W565" s="82"/>
      <c r="X565" s="82"/>
      <c r="Y565" s="82"/>
      <c r="Z565" s="82"/>
      <c r="AA565" s="82"/>
      <c r="AB565" s="82"/>
      <c r="AC565" s="82"/>
      <c r="AD565" s="82"/>
      <c r="AE565" s="82"/>
      <c r="AF565" s="82"/>
      <c r="AG565" s="82"/>
      <c r="AH565" s="82"/>
      <c r="AI565" s="82"/>
      <c r="AJ565" s="82"/>
      <c r="AK565" s="82"/>
      <c r="AL565" s="82"/>
      <c r="AM565" s="147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147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147"/>
      <c r="BO565" s="170"/>
      <c r="BP565" s="165"/>
    </row>
    <row r="566" spans="1:68" ht="22.5" customHeight="1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237"/>
      <c r="N566" s="82"/>
      <c r="O566" s="82"/>
      <c r="P566" s="82"/>
      <c r="Q566" s="82"/>
      <c r="R566" s="82"/>
      <c r="S566" s="82"/>
      <c r="T566" s="147"/>
      <c r="U566" s="82"/>
      <c r="V566" s="82"/>
      <c r="W566" s="82"/>
      <c r="X566" s="82"/>
      <c r="Y566" s="82"/>
      <c r="Z566" s="82"/>
      <c r="AA566" s="82"/>
      <c r="AB566" s="82"/>
      <c r="AC566" s="82"/>
      <c r="AD566" s="82"/>
      <c r="AE566" s="82"/>
      <c r="AF566" s="82"/>
      <c r="AG566" s="82"/>
      <c r="AH566" s="82"/>
      <c r="AI566" s="82"/>
      <c r="AJ566" s="82"/>
      <c r="AK566" s="82"/>
      <c r="AL566" s="82"/>
      <c r="AM566" s="147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147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147"/>
      <c r="BO566" s="170"/>
      <c r="BP566" s="165"/>
    </row>
    <row r="567" spans="1:68" ht="22.5" customHeight="1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237"/>
      <c r="N567" s="82"/>
      <c r="O567" s="82"/>
      <c r="P567" s="82"/>
      <c r="Q567" s="82"/>
      <c r="R567" s="82"/>
      <c r="S567" s="82"/>
      <c r="T567" s="147"/>
      <c r="U567" s="82"/>
      <c r="V567" s="82"/>
      <c r="W567" s="82"/>
      <c r="X567" s="82"/>
      <c r="Y567" s="82"/>
      <c r="Z567" s="82"/>
      <c r="AA567" s="82"/>
      <c r="AB567" s="82"/>
      <c r="AC567" s="82"/>
      <c r="AD567" s="82"/>
      <c r="AE567" s="82"/>
      <c r="AF567" s="82"/>
      <c r="AG567" s="82"/>
      <c r="AH567" s="82"/>
      <c r="AI567" s="82"/>
      <c r="AJ567" s="82"/>
      <c r="AK567" s="82"/>
      <c r="AL567" s="82"/>
      <c r="AM567" s="147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147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147"/>
      <c r="BO567" s="170"/>
      <c r="BP567" s="165"/>
    </row>
    <row r="568" spans="1:68" ht="22.5" customHeight="1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237"/>
      <c r="N568" s="82"/>
      <c r="O568" s="82"/>
      <c r="P568" s="82"/>
      <c r="Q568" s="82"/>
      <c r="R568" s="82"/>
      <c r="S568" s="82"/>
      <c r="T568" s="147"/>
      <c r="U568" s="82"/>
      <c r="V568" s="82"/>
      <c r="W568" s="82"/>
      <c r="X568" s="82"/>
      <c r="Y568" s="82"/>
      <c r="Z568" s="82"/>
      <c r="AA568" s="82"/>
      <c r="AB568" s="82"/>
      <c r="AC568" s="82"/>
      <c r="AD568" s="82"/>
      <c r="AE568" s="82"/>
      <c r="AF568" s="82"/>
      <c r="AG568" s="82"/>
      <c r="AH568" s="82"/>
      <c r="AI568" s="82"/>
      <c r="AJ568" s="82"/>
      <c r="AK568" s="82"/>
      <c r="AL568" s="82"/>
      <c r="AM568" s="147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147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147"/>
      <c r="BO568" s="170"/>
      <c r="BP568" s="165"/>
    </row>
    <row r="569" spans="1:68" ht="22.5" customHeight="1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237"/>
      <c r="N569" s="82"/>
      <c r="O569" s="82"/>
      <c r="P569" s="82"/>
      <c r="Q569" s="82"/>
      <c r="R569" s="82"/>
      <c r="S569" s="82"/>
      <c r="T569" s="147"/>
      <c r="U569" s="82"/>
      <c r="V569" s="82"/>
      <c r="W569" s="82"/>
      <c r="X569" s="82"/>
      <c r="Y569" s="82"/>
      <c r="Z569" s="82"/>
      <c r="AA569" s="82"/>
      <c r="AB569" s="82"/>
      <c r="AC569" s="82"/>
      <c r="AD569" s="82"/>
      <c r="AE569" s="82"/>
      <c r="AF569" s="82"/>
      <c r="AG569" s="82"/>
      <c r="AH569" s="82"/>
      <c r="AI569" s="82"/>
      <c r="AJ569" s="82"/>
      <c r="AK569" s="82"/>
      <c r="AL569" s="82"/>
      <c r="AM569" s="147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147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147"/>
      <c r="BO569" s="170"/>
      <c r="BP569" s="165"/>
    </row>
    <row r="570" spans="1:68" ht="22.5" customHeight="1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237"/>
      <c r="N570" s="82"/>
      <c r="O570" s="82"/>
      <c r="P570" s="82"/>
      <c r="Q570" s="82"/>
      <c r="R570" s="82"/>
      <c r="S570" s="82"/>
      <c r="T570" s="147"/>
      <c r="U570" s="82"/>
      <c r="V570" s="82"/>
      <c r="W570" s="82"/>
      <c r="X570" s="82"/>
      <c r="Y570" s="82"/>
      <c r="Z570" s="82"/>
      <c r="AA570" s="82"/>
      <c r="AB570" s="82"/>
      <c r="AC570" s="82"/>
      <c r="AD570" s="82"/>
      <c r="AE570" s="82"/>
      <c r="AF570" s="82"/>
      <c r="AG570" s="82"/>
      <c r="AH570" s="82"/>
      <c r="AI570" s="82"/>
      <c r="AJ570" s="82"/>
      <c r="AK570" s="82"/>
      <c r="AL570" s="82"/>
      <c r="AM570" s="147"/>
      <c r="AN570" s="82"/>
      <c r="AO570" s="82"/>
      <c r="AP570" s="82"/>
      <c r="AQ570" s="82"/>
      <c r="AR570" s="82"/>
      <c r="AS570" s="82"/>
      <c r="AT570" s="82"/>
      <c r="AU570" s="82"/>
      <c r="AV570" s="82"/>
      <c r="AW570" s="82"/>
      <c r="AX570" s="82"/>
      <c r="AY570" s="82"/>
      <c r="AZ570" s="82"/>
      <c r="BA570" s="82"/>
      <c r="BB570" s="147"/>
      <c r="BC570" s="82"/>
      <c r="BD570" s="82"/>
      <c r="BE570" s="82"/>
      <c r="BF570" s="82"/>
      <c r="BG570" s="82"/>
      <c r="BH570" s="82"/>
      <c r="BI570" s="82"/>
      <c r="BJ570" s="82"/>
      <c r="BK570" s="82"/>
      <c r="BL570" s="82"/>
      <c r="BM570" s="82"/>
      <c r="BN570" s="147"/>
      <c r="BO570" s="170"/>
      <c r="BP570" s="165"/>
    </row>
    <row r="571" spans="1:68" ht="22.5" customHeight="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237"/>
      <c r="N571" s="82"/>
      <c r="O571" s="82"/>
      <c r="P571" s="82"/>
      <c r="Q571" s="82"/>
      <c r="R571" s="82"/>
      <c r="S571" s="82"/>
      <c r="T571" s="147"/>
      <c r="U571" s="82"/>
      <c r="V571" s="82"/>
      <c r="W571" s="82"/>
      <c r="X571" s="82"/>
      <c r="Y571" s="82"/>
      <c r="Z571" s="82"/>
      <c r="AA571" s="82"/>
      <c r="AB571" s="82"/>
      <c r="AC571" s="82"/>
      <c r="AD571" s="82"/>
      <c r="AE571" s="82"/>
      <c r="AF571" s="82"/>
      <c r="AG571" s="82"/>
      <c r="AH571" s="82"/>
      <c r="AI571" s="82"/>
      <c r="AJ571" s="82"/>
      <c r="AK571" s="82"/>
      <c r="AL571" s="82"/>
      <c r="AM571" s="147"/>
      <c r="AN571" s="82"/>
      <c r="AO571" s="82"/>
      <c r="AP571" s="82"/>
      <c r="AQ571" s="82"/>
      <c r="AR571" s="82"/>
      <c r="AS571" s="82"/>
      <c r="AT571" s="82"/>
      <c r="AU571" s="82"/>
      <c r="AV571" s="82"/>
      <c r="AW571" s="82"/>
      <c r="AX571" s="82"/>
      <c r="AY571" s="82"/>
      <c r="AZ571" s="82"/>
      <c r="BA571" s="82"/>
      <c r="BB571" s="147"/>
      <c r="BC571" s="82"/>
      <c r="BD571" s="82"/>
      <c r="BE571" s="82"/>
      <c r="BF571" s="82"/>
      <c r="BG571" s="82"/>
      <c r="BH571" s="82"/>
      <c r="BI571" s="82"/>
      <c r="BJ571" s="82"/>
      <c r="BK571" s="82"/>
      <c r="BL571" s="82"/>
      <c r="BM571" s="82"/>
      <c r="BN571" s="147"/>
      <c r="BO571" s="170"/>
      <c r="BP571" s="165"/>
    </row>
    <row r="572" spans="1:68" ht="22.5" customHeight="1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237"/>
      <c r="N572" s="82"/>
      <c r="O572" s="82"/>
      <c r="P572" s="82"/>
      <c r="Q572" s="82"/>
      <c r="R572" s="82"/>
      <c r="S572" s="82"/>
      <c r="T572" s="147"/>
      <c r="U572" s="82"/>
      <c r="V572" s="82"/>
      <c r="W572" s="82"/>
      <c r="X572" s="82"/>
      <c r="Y572" s="82"/>
      <c r="Z572" s="82"/>
      <c r="AA572" s="82"/>
      <c r="AB572" s="82"/>
      <c r="AC572" s="82"/>
      <c r="AD572" s="82"/>
      <c r="AE572" s="82"/>
      <c r="AF572" s="82"/>
      <c r="AG572" s="82"/>
      <c r="AH572" s="82"/>
      <c r="AI572" s="82"/>
      <c r="AJ572" s="82"/>
      <c r="AK572" s="82"/>
      <c r="AL572" s="82"/>
      <c r="AM572" s="147"/>
      <c r="AN572" s="82"/>
      <c r="AO572" s="82"/>
      <c r="AP572" s="82"/>
      <c r="AQ572" s="82"/>
      <c r="AR572" s="82"/>
      <c r="AS572" s="82"/>
      <c r="AT572" s="82"/>
      <c r="AU572" s="82"/>
      <c r="AV572" s="82"/>
      <c r="AW572" s="82"/>
      <c r="AX572" s="82"/>
      <c r="AY572" s="82"/>
      <c r="AZ572" s="82"/>
      <c r="BA572" s="82"/>
      <c r="BB572" s="147"/>
      <c r="BC572" s="82"/>
      <c r="BD572" s="82"/>
      <c r="BE572" s="82"/>
      <c r="BF572" s="82"/>
      <c r="BG572" s="82"/>
      <c r="BH572" s="82"/>
      <c r="BI572" s="82"/>
      <c r="BJ572" s="82"/>
      <c r="BK572" s="82"/>
      <c r="BL572" s="82"/>
      <c r="BM572" s="82"/>
      <c r="BN572" s="147"/>
      <c r="BO572" s="170"/>
      <c r="BP572" s="165"/>
    </row>
    <row r="573" spans="1:68" ht="22.5" customHeight="1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237"/>
      <c r="N573" s="82"/>
      <c r="O573" s="82"/>
      <c r="P573" s="82"/>
      <c r="Q573" s="82"/>
      <c r="R573" s="82"/>
      <c r="S573" s="82"/>
      <c r="T573" s="147"/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  <c r="AL573" s="82"/>
      <c r="AM573" s="147"/>
      <c r="AN573" s="82"/>
      <c r="AO573" s="82"/>
      <c r="AP573" s="82"/>
      <c r="AQ573" s="82"/>
      <c r="AR573" s="82"/>
      <c r="AS573" s="82"/>
      <c r="AT573" s="82"/>
      <c r="AU573" s="82"/>
      <c r="AV573" s="82"/>
      <c r="AW573" s="82"/>
      <c r="AX573" s="82"/>
      <c r="AY573" s="82"/>
      <c r="AZ573" s="82"/>
      <c r="BA573" s="82"/>
      <c r="BB573" s="147"/>
      <c r="BC573" s="82"/>
      <c r="BD573" s="82"/>
      <c r="BE573" s="82"/>
      <c r="BF573" s="82"/>
      <c r="BG573" s="82"/>
      <c r="BH573" s="82"/>
      <c r="BI573" s="82"/>
      <c r="BJ573" s="82"/>
      <c r="BK573" s="82"/>
      <c r="BL573" s="82"/>
      <c r="BM573" s="82"/>
      <c r="BN573" s="147"/>
      <c r="BO573" s="170"/>
      <c r="BP573" s="165"/>
    </row>
    <row r="574" spans="1:68" ht="22.5" customHeight="1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237"/>
      <c r="N574" s="82"/>
      <c r="O574" s="82"/>
      <c r="P574" s="82"/>
      <c r="Q574" s="82"/>
      <c r="R574" s="82"/>
      <c r="S574" s="82"/>
      <c r="T574" s="147"/>
      <c r="U574" s="82"/>
      <c r="V574" s="82"/>
      <c r="W574" s="82"/>
      <c r="X574" s="82"/>
      <c r="Y574" s="82"/>
      <c r="Z574" s="82"/>
      <c r="AA574" s="82"/>
      <c r="AB574" s="82"/>
      <c r="AC574" s="82"/>
      <c r="AD574" s="82"/>
      <c r="AE574" s="82"/>
      <c r="AF574" s="82"/>
      <c r="AG574" s="82"/>
      <c r="AH574" s="82"/>
      <c r="AI574" s="82"/>
      <c r="AJ574" s="82"/>
      <c r="AK574" s="82"/>
      <c r="AL574" s="82"/>
      <c r="AM574" s="147"/>
      <c r="AN574" s="82"/>
      <c r="AO574" s="82"/>
      <c r="AP574" s="82"/>
      <c r="AQ574" s="82"/>
      <c r="AR574" s="82"/>
      <c r="AS574" s="82"/>
      <c r="AT574" s="82"/>
      <c r="AU574" s="82"/>
      <c r="AV574" s="82"/>
      <c r="AW574" s="82"/>
      <c r="AX574" s="82"/>
      <c r="AY574" s="82"/>
      <c r="AZ574" s="82"/>
      <c r="BA574" s="82"/>
      <c r="BB574" s="147"/>
      <c r="BC574" s="82"/>
      <c r="BD574" s="82"/>
      <c r="BE574" s="82"/>
      <c r="BF574" s="82"/>
      <c r="BG574" s="82"/>
      <c r="BH574" s="82"/>
      <c r="BI574" s="82"/>
      <c r="BJ574" s="82"/>
      <c r="BK574" s="82"/>
      <c r="BL574" s="82"/>
      <c r="BM574" s="82"/>
      <c r="BN574" s="147"/>
      <c r="BO574" s="170"/>
      <c r="BP574" s="165"/>
    </row>
    <row r="575" spans="1:68" ht="22.5" customHeight="1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237"/>
      <c r="N575" s="82"/>
      <c r="O575" s="82"/>
      <c r="P575" s="82"/>
      <c r="Q575" s="82"/>
      <c r="R575" s="82"/>
      <c r="S575" s="82"/>
      <c r="T575" s="147"/>
      <c r="U575" s="82"/>
      <c r="V575" s="82"/>
      <c r="W575" s="82"/>
      <c r="X575" s="82"/>
      <c r="Y575" s="82"/>
      <c r="Z575" s="82"/>
      <c r="AA575" s="82"/>
      <c r="AB575" s="82"/>
      <c r="AC575" s="82"/>
      <c r="AD575" s="82"/>
      <c r="AE575" s="82"/>
      <c r="AF575" s="82"/>
      <c r="AG575" s="82"/>
      <c r="AH575" s="82"/>
      <c r="AI575" s="82"/>
      <c r="AJ575" s="82"/>
      <c r="AK575" s="82"/>
      <c r="AL575" s="82"/>
      <c r="AM575" s="147"/>
      <c r="AN575" s="82"/>
      <c r="AO575" s="82"/>
      <c r="AP575" s="82"/>
      <c r="AQ575" s="82"/>
      <c r="AR575" s="82"/>
      <c r="AS575" s="82"/>
      <c r="AT575" s="82"/>
      <c r="AU575" s="82"/>
      <c r="AV575" s="82"/>
      <c r="AW575" s="82"/>
      <c r="AX575" s="82"/>
      <c r="AY575" s="82"/>
      <c r="AZ575" s="82"/>
      <c r="BA575" s="82"/>
      <c r="BB575" s="147"/>
      <c r="BC575" s="82"/>
      <c r="BD575" s="82"/>
      <c r="BE575" s="82"/>
      <c r="BF575" s="82"/>
      <c r="BG575" s="82"/>
      <c r="BH575" s="82"/>
      <c r="BI575" s="82"/>
      <c r="BJ575" s="82"/>
      <c r="BK575" s="82"/>
      <c r="BL575" s="82"/>
      <c r="BM575" s="82"/>
      <c r="BN575" s="147"/>
      <c r="BO575" s="170"/>
      <c r="BP575" s="165"/>
    </row>
    <row r="576" spans="1:68" ht="22.5" customHeight="1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237"/>
      <c r="N576" s="82"/>
      <c r="O576" s="82"/>
      <c r="P576" s="82"/>
      <c r="Q576" s="82"/>
      <c r="R576" s="82"/>
      <c r="S576" s="82"/>
      <c r="T576" s="147"/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  <c r="AL576" s="82"/>
      <c r="AM576" s="147"/>
      <c r="AN576" s="82"/>
      <c r="AO576" s="82"/>
      <c r="AP576" s="82"/>
      <c r="AQ576" s="82"/>
      <c r="AR576" s="82"/>
      <c r="AS576" s="82"/>
      <c r="AT576" s="82"/>
      <c r="AU576" s="82"/>
      <c r="AV576" s="82"/>
      <c r="AW576" s="82"/>
      <c r="AX576" s="82"/>
      <c r="AY576" s="82"/>
      <c r="AZ576" s="82"/>
      <c r="BA576" s="82"/>
      <c r="BB576" s="147"/>
      <c r="BC576" s="82"/>
      <c r="BD576" s="82"/>
      <c r="BE576" s="82"/>
      <c r="BF576" s="82"/>
      <c r="BG576" s="82"/>
      <c r="BH576" s="82"/>
      <c r="BI576" s="82"/>
      <c r="BJ576" s="82"/>
      <c r="BK576" s="82"/>
      <c r="BL576" s="82"/>
      <c r="BM576" s="82"/>
      <c r="BN576" s="147"/>
      <c r="BO576" s="170"/>
      <c r="BP576" s="165"/>
    </row>
    <row r="577" spans="1:68" ht="22.5" customHeight="1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237"/>
      <c r="N577" s="82"/>
      <c r="O577" s="82"/>
      <c r="P577" s="82"/>
      <c r="Q577" s="82"/>
      <c r="R577" s="82"/>
      <c r="S577" s="82"/>
      <c r="T577" s="147"/>
      <c r="U577" s="82"/>
      <c r="V577" s="82"/>
      <c r="W577" s="82"/>
      <c r="X577" s="82"/>
      <c r="Y577" s="82"/>
      <c r="Z577" s="82"/>
      <c r="AA577" s="82"/>
      <c r="AB577" s="82"/>
      <c r="AC577" s="82"/>
      <c r="AD577" s="82"/>
      <c r="AE577" s="82"/>
      <c r="AF577" s="82"/>
      <c r="AG577" s="82"/>
      <c r="AH577" s="82"/>
      <c r="AI577" s="82"/>
      <c r="AJ577" s="82"/>
      <c r="AK577" s="82"/>
      <c r="AL577" s="82"/>
      <c r="AM577" s="147"/>
      <c r="AN577" s="82"/>
      <c r="AO577" s="82"/>
      <c r="AP577" s="82"/>
      <c r="AQ577" s="82"/>
      <c r="AR577" s="82"/>
      <c r="AS577" s="82"/>
      <c r="AT577" s="82"/>
      <c r="AU577" s="82"/>
      <c r="AV577" s="82"/>
      <c r="AW577" s="82"/>
      <c r="AX577" s="82"/>
      <c r="AY577" s="82"/>
      <c r="AZ577" s="82"/>
      <c r="BA577" s="82"/>
      <c r="BB577" s="147"/>
      <c r="BC577" s="82"/>
      <c r="BD577" s="82"/>
      <c r="BE577" s="82"/>
      <c r="BF577" s="82"/>
      <c r="BG577" s="82"/>
      <c r="BH577" s="82"/>
      <c r="BI577" s="82"/>
      <c r="BJ577" s="82"/>
      <c r="BK577" s="82"/>
      <c r="BL577" s="82"/>
      <c r="BM577" s="82"/>
      <c r="BN577" s="147"/>
      <c r="BO577" s="170"/>
      <c r="BP577" s="165"/>
    </row>
    <row r="578" spans="1:68" ht="22.5" customHeight="1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237"/>
      <c r="N578" s="82"/>
      <c r="O578" s="82"/>
      <c r="P578" s="82"/>
      <c r="Q578" s="82"/>
      <c r="R578" s="82"/>
      <c r="S578" s="82"/>
      <c r="T578" s="147"/>
      <c r="U578" s="82"/>
      <c r="V578" s="82"/>
      <c r="W578" s="82"/>
      <c r="X578" s="82"/>
      <c r="Y578" s="82"/>
      <c r="Z578" s="82"/>
      <c r="AA578" s="82"/>
      <c r="AB578" s="82"/>
      <c r="AC578" s="82"/>
      <c r="AD578" s="82"/>
      <c r="AE578" s="82"/>
      <c r="AF578" s="82"/>
      <c r="AG578" s="82"/>
      <c r="AH578" s="82"/>
      <c r="AI578" s="82"/>
      <c r="AJ578" s="82"/>
      <c r="AK578" s="82"/>
      <c r="AL578" s="82"/>
      <c r="AM578" s="147"/>
      <c r="AN578" s="82"/>
      <c r="AO578" s="82"/>
      <c r="AP578" s="82"/>
      <c r="AQ578" s="82"/>
      <c r="AR578" s="82"/>
      <c r="AS578" s="82"/>
      <c r="AT578" s="82"/>
      <c r="AU578" s="82"/>
      <c r="AV578" s="82"/>
      <c r="AW578" s="82"/>
      <c r="AX578" s="82"/>
      <c r="AY578" s="82"/>
      <c r="AZ578" s="82"/>
      <c r="BA578" s="82"/>
      <c r="BB578" s="147"/>
      <c r="BC578" s="82"/>
      <c r="BD578" s="82"/>
      <c r="BE578" s="82"/>
      <c r="BF578" s="82"/>
      <c r="BG578" s="82"/>
      <c r="BH578" s="82"/>
      <c r="BI578" s="82"/>
      <c r="BJ578" s="82"/>
      <c r="BK578" s="82"/>
      <c r="BL578" s="82"/>
      <c r="BM578" s="82"/>
      <c r="BN578" s="147"/>
      <c r="BO578" s="170"/>
      <c r="BP578" s="165"/>
    </row>
    <row r="579" spans="1:68" ht="22.5" customHeight="1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237"/>
      <c r="N579" s="82"/>
      <c r="O579" s="82"/>
      <c r="P579" s="82"/>
      <c r="Q579" s="82"/>
      <c r="R579" s="82"/>
      <c r="S579" s="82"/>
      <c r="T579" s="147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147"/>
      <c r="AN579" s="82"/>
      <c r="AO579" s="82"/>
      <c r="AP579" s="82"/>
      <c r="AQ579" s="82"/>
      <c r="AR579" s="82"/>
      <c r="AS579" s="82"/>
      <c r="AT579" s="82"/>
      <c r="AU579" s="82"/>
      <c r="AV579" s="82"/>
      <c r="AW579" s="82"/>
      <c r="AX579" s="82"/>
      <c r="AY579" s="82"/>
      <c r="AZ579" s="82"/>
      <c r="BA579" s="82"/>
      <c r="BB579" s="147"/>
      <c r="BC579" s="82"/>
      <c r="BD579" s="82"/>
      <c r="BE579" s="82"/>
      <c r="BF579" s="82"/>
      <c r="BG579" s="82"/>
      <c r="BH579" s="82"/>
      <c r="BI579" s="82"/>
      <c r="BJ579" s="82"/>
      <c r="BK579" s="82"/>
      <c r="BL579" s="82"/>
      <c r="BM579" s="82"/>
      <c r="BN579" s="147"/>
      <c r="BO579" s="170"/>
      <c r="BP579" s="165"/>
    </row>
    <row r="580" spans="1:68" ht="22.5" customHeight="1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237"/>
      <c r="N580" s="82"/>
      <c r="O580" s="82"/>
      <c r="P580" s="82"/>
      <c r="Q580" s="82"/>
      <c r="R580" s="82"/>
      <c r="S580" s="82"/>
      <c r="T580" s="147"/>
      <c r="U580" s="82"/>
      <c r="V580" s="82"/>
      <c r="W580" s="82"/>
      <c r="X580" s="82"/>
      <c r="Y580" s="82"/>
      <c r="Z580" s="82"/>
      <c r="AA580" s="82"/>
      <c r="AB580" s="82"/>
      <c r="AC580" s="82"/>
      <c r="AD580" s="82"/>
      <c r="AE580" s="82"/>
      <c r="AF580" s="82"/>
      <c r="AG580" s="82"/>
      <c r="AH580" s="82"/>
      <c r="AI580" s="82"/>
      <c r="AJ580" s="82"/>
      <c r="AK580" s="82"/>
      <c r="AL580" s="82"/>
      <c r="AM580" s="147"/>
      <c r="AN580" s="82"/>
      <c r="AO580" s="82"/>
      <c r="AP580" s="82"/>
      <c r="AQ580" s="82"/>
      <c r="AR580" s="82"/>
      <c r="AS580" s="82"/>
      <c r="AT580" s="82"/>
      <c r="AU580" s="82"/>
      <c r="AV580" s="82"/>
      <c r="AW580" s="82"/>
      <c r="AX580" s="82"/>
      <c r="AY580" s="82"/>
      <c r="AZ580" s="82"/>
      <c r="BA580" s="82"/>
      <c r="BB580" s="147"/>
      <c r="BC580" s="82"/>
      <c r="BD580" s="82"/>
      <c r="BE580" s="82"/>
      <c r="BF580" s="82"/>
      <c r="BG580" s="82"/>
      <c r="BH580" s="82"/>
      <c r="BI580" s="82"/>
      <c r="BJ580" s="82"/>
      <c r="BK580" s="82"/>
      <c r="BL580" s="82"/>
      <c r="BM580" s="82"/>
      <c r="BN580" s="147"/>
      <c r="BO580" s="170"/>
      <c r="BP580" s="165"/>
    </row>
    <row r="581" spans="1:68" ht="22.5" customHeight="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237"/>
      <c r="N581" s="82"/>
      <c r="O581" s="82"/>
      <c r="P581" s="82"/>
      <c r="Q581" s="82"/>
      <c r="R581" s="82"/>
      <c r="S581" s="82"/>
      <c r="T581" s="147"/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  <c r="AL581" s="82"/>
      <c r="AM581" s="147"/>
      <c r="AN581" s="82"/>
      <c r="AO581" s="82"/>
      <c r="AP581" s="82"/>
      <c r="AQ581" s="82"/>
      <c r="AR581" s="82"/>
      <c r="AS581" s="82"/>
      <c r="AT581" s="82"/>
      <c r="AU581" s="82"/>
      <c r="AV581" s="82"/>
      <c r="AW581" s="82"/>
      <c r="AX581" s="82"/>
      <c r="AY581" s="82"/>
      <c r="AZ581" s="82"/>
      <c r="BA581" s="82"/>
      <c r="BB581" s="147"/>
      <c r="BC581" s="82"/>
      <c r="BD581" s="82"/>
      <c r="BE581" s="82"/>
      <c r="BF581" s="82"/>
      <c r="BG581" s="82"/>
      <c r="BH581" s="82"/>
      <c r="BI581" s="82"/>
      <c r="BJ581" s="82"/>
      <c r="BK581" s="82"/>
      <c r="BL581" s="82"/>
      <c r="BM581" s="82"/>
      <c r="BN581" s="147"/>
      <c r="BO581" s="170"/>
      <c r="BP581" s="165"/>
    </row>
    <row r="582" spans="1:68" ht="22.5" customHeight="1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237"/>
      <c r="N582" s="82"/>
      <c r="O582" s="82"/>
      <c r="P582" s="82"/>
      <c r="Q582" s="82"/>
      <c r="R582" s="82"/>
      <c r="S582" s="82"/>
      <c r="T582" s="147"/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  <c r="AL582" s="82"/>
      <c r="AM582" s="147"/>
      <c r="AN582" s="82"/>
      <c r="AO582" s="82"/>
      <c r="AP582" s="82"/>
      <c r="AQ582" s="82"/>
      <c r="AR582" s="82"/>
      <c r="AS582" s="82"/>
      <c r="AT582" s="82"/>
      <c r="AU582" s="82"/>
      <c r="AV582" s="82"/>
      <c r="AW582" s="82"/>
      <c r="AX582" s="82"/>
      <c r="AY582" s="82"/>
      <c r="AZ582" s="82"/>
      <c r="BA582" s="82"/>
      <c r="BB582" s="147"/>
      <c r="BC582" s="82"/>
      <c r="BD582" s="82"/>
      <c r="BE582" s="82"/>
      <c r="BF582" s="82"/>
      <c r="BG582" s="82"/>
      <c r="BH582" s="82"/>
      <c r="BI582" s="82"/>
      <c r="BJ582" s="82"/>
      <c r="BK582" s="82"/>
      <c r="BL582" s="82"/>
      <c r="BM582" s="82"/>
      <c r="BN582" s="147"/>
      <c r="BO582" s="170"/>
      <c r="BP582" s="165"/>
    </row>
    <row r="583" spans="1:68" ht="22.5" customHeight="1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237"/>
      <c r="N583" s="82"/>
      <c r="O583" s="82"/>
      <c r="P583" s="82"/>
      <c r="Q583" s="82"/>
      <c r="R583" s="82"/>
      <c r="S583" s="82"/>
      <c r="T583" s="147"/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  <c r="AL583" s="82"/>
      <c r="AM583" s="147"/>
      <c r="AN583" s="82"/>
      <c r="AO583" s="82"/>
      <c r="AP583" s="82"/>
      <c r="AQ583" s="82"/>
      <c r="AR583" s="82"/>
      <c r="AS583" s="82"/>
      <c r="AT583" s="82"/>
      <c r="AU583" s="82"/>
      <c r="AV583" s="82"/>
      <c r="AW583" s="82"/>
      <c r="AX583" s="82"/>
      <c r="AY583" s="82"/>
      <c r="AZ583" s="82"/>
      <c r="BA583" s="82"/>
      <c r="BB583" s="147"/>
      <c r="BC583" s="82"/>
      <c r="BD583" s="82"/>
      <c r="BE583" s="82"/>
      <c r="BF583" s="82"/>
      <c r="BG583" s="82"/>
      <c r="BH583" s="82"/>
      <c r="BI583" s="82"/>
      <c r="BJ583" s="82"/>
      <c r="BK583" s="82"/>
      <c r="BL583" s="82"/>
      <c r="BM583" s="82"/>
      <c r="BN583" s="147"/>
      <c r="BO583" s="170"/>
      <c r="BP583" s="165"/>
    </row>
    <row r="584" spans="1:68" ht="22.5" customHeight="1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237"/>
      <c r="N584" s="82"/>
      <c r="O584" s="82"/>
      <c r="P584" s="82"/>
      <c r="Q584" s="82"/>
      <c r="R584" s="82"/>
      <c r="S584" s="82"/>
      <c r="T584" s="147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  <c r="AL584" s="82"/>
      <c r="AM584" s="147"/>
      <c r="AN584" s="82"/>
      <c r="AO584" s="82"/>
      <c r="AP584" s="82"/>
      <c r="AQ584" s="82"/>
      <c r="AR584" s="82"/>
      <c r="AS584" s="82"/>
      <c r="AT584" s="82"/>
      <c r="AU584" s="82"/>
      <c r="AV584" s="82"/>
      <c r="AW584" s="82"/>
      <c r="AX584" s="82"/>
      <c r="AY584" s="82"/>
      <c r="AZ584" s="82"/>
      <c r="BA584" s="82"/>
      <c r="BB584" s="147"/>
      <c r="BC584" s="82"/>
      <c r="BD584" s="82"/>
      <c r="BE584" s="82"/>
      <c r="BF584" s="82"/>
      <c r="BG584" s="82"/>
      <c r="BH584" s="82"/>
      <c r="BI584" s="82"/>
      <c r="BJ584" s="82"/>
      <c r="BK584" s="82"/>
      <c r="BL584" s="82"/>
      <c r="BM584" s="82"/>
      <c r="BN584" s="147"/>
      <c r="BO584" s="170"/>
      <c r="BP584" s="165"/>
    </row>
    <row r="585" spans="1:68" ht="22.5" customHeight="1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237"/>
      <c r="N585" s="82"/>
      <c r="O585" s="82"/>
      <c r="P585" s="82"/>
      <c r="Q585" s="82"/>
      <c r="R585" s="82"/>
      <c r="S585" s="82"/>
      <c r="T585" s="147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  <c r="AF585" s="82"/>
      <c r="AG585" s="82"/>
      <c r="AH585" s="82"/>
      <c r="AI585" s="82"/>
      <c r="AJ585" s="82"/>
      <c r="AK585" s="82"/>
      <c r="AL585" s="82"/>
      <c r="AM585" s="147"/>
      <c r="AN585" s="82"/>
      <c r="AO585" s="82"/>
      <c r="AP585" s="82"/>
      <c r="AQ585" s="82"/>
      <c r="AR585" s="82"/>
      <c r="AS585" s="82"/>
      <c r="AT585" s="82"/>
      <c r="AU585" s="82"/>
      <c r="AV585" s="82"/>
      <c r="AW585" s="82"/>
      <c r="AX585" s="82"/>
      <c r="AY585" s="82"/>
      <c r="AZ585" s="82"/>
      <c r="BA585" s="82"/>
      <c r="BB585" s="147"/>
      <c r="BC585" s="82"/>
      <c r="BD585" s="82"/>
      <c r="BE585" s="82"/>
      <c r="BF585" s="82"/>
      <c r="BG585" s="82"/>
      <c r="BH585" s="82"/>
      <c r="BI585" s="82"/>
      <c r="BJ585" s="82"/>
      <c r="BK585" s="82"/>
      <c r="BL585" s="82"/>
      <c r="BM585" s="82"/>
      <c r="BN585" s="147"/>
      <c r="BO585" s="170"/>
      <c r="BP585" s="165"/>
    </row>
    <row r="586" spans="1:68" ht="22.5" customHeight="1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237"/>
      <c r="N586" s="82"/>
      <c r="O586" s="82"/>
      <c r="P586" s="82"/>
      <c r="Q586" s="82"/>
      <c r="R586" s="82"/>
      <c r="S586" s="82"/>
      <c r="T586" s="147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  <c r="AL586" s="82"/>
      <c r="AM586" s="147"/>
      <c r="AN586" s="82"/>
      <c r="AO586" s="82"/>
      <c r="AP586" s="82"/>
      <c r="AQ586" s="82"/>
      <c r="AR586" s="82"/>
      <c r="AS586" s="82"/>
      <c r="AT586" s="82"/>
      <c r="AU586" s="82"/>
      <c r="AV586" s="82"/>
      <c r="AW586" s="82"/>
      <c r="AX586" s="82"/>
      <c r="AY586" s="82"/>
      <c r="AZ586" s="82"/>
      <c r="BA586" s="82"/>
      <c r="BB586" s="147"/>
      <c r="BC586" s="82"/>
      <c r="BD586" s="82"/>
      <c r="BE586" s="82"/>
      <c r="BF586" s="82"/>
      <c r="BG586" s="82"/>
      <c r="BH586" s="82"/>
      <c r="BI586" s="82"/>
      <c r="BJ586" s="82"/>
      <c r="BK586" s="82"/>
      <c r="BL586" s="82"/>
      <c r="BM586" s="82"/>
      <c r="BN586" s="147"/>
      <c r="BO586" s="170"/>
      <c r="BP586" s="165"/>
    </row>
    <row r="587" spans="1:68" ht="22.5" customHeight="1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237"/>
      <c r="N587" s="82"/>
      <c r="O587" s="82"/>
      <c r="P587" s="82"/>
      <c r="Q587" s="82"/>
      <c r="R587" s="82"/>
      <c r="S587" s="82"/>
      <c r="T587" s="147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147"/>
      <c r="AN587" s="82"/>
      <c r="AO587" s="82"/>
      <c r="AP587" s="82"/>
      <c r="AQ587" s="82"/>
      <c r="AR587" s="82"/>
      <c r="AS587" s="82"/>
      <c r="AT587" s="82"/>
      <c r="AU587" s="82"/>
      <c r="AV587" s="82"/>
      <c r="AW587" s="82"/>
      <c r="AX587" s="82"/>
      <c r="AY587" s="82"/>
      <c r="AZ587" s="82"/>
      <c r="BA587" s="82"/>
      <c r="BB587" s="147"/>
      <c r="BC587" s="82"/>
      <c r="BD587" s="82"/>
      <c r="BE587" s="82"/>
      <c r="BF587" s="82"/>
      <c r="BG587" s="82"/>
      <c r="BH587" s="82"/>
      <c r="BI587" s="82"/>
      <c r="BJ587" s="82"/>
      <c r="BK587" s="82"/>
      <c r="BL587" s="82"/>
      <c r="BM587" s="82"/>
      <c r="BN587" s="147"/>
      <c r="BO587" s="170"/>
      <c r="BP587" s="165"/>
    </row>
    <row r="588" spans="1:68" ht="22.5" customHeight="1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237"/>
      <c r="N588" s="82"/>
      <c r="O588" s="82"/>
      <c r="P588" s="82"/>
      <c r="Q588" s="82"/>
      <c r="R588" s="82"/>
      <c r="S588" s="82"/>
      <c r="T588" s="147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  <c r="AL588" s="82"/>
      <c r="AM588" s="147"/>
      <c r="AN588" s="82"/>
      <c r="AO588" s="82"/>
      <c r="AP588" s="82"/>
      <c r="AQ588" s="82"/>
      <c r="AR588" s="82"/>
      <c r="AS588" s="82"/>
      <c r="AT588" s="82"/>
      <c r="AU588" s="82"/>
      <c r="AV588" s="82"/>
      <c r="AW588" s="82"/>
      <c r="AX588" s="82"/>
      <c r="AY588" s="82"/>
      <c r="AZ588" s="82"/>
      <c r="BA588" s="82"/>
      <c r="BB588" s="147"/>
      <c r="BC588" s="82"/>
      <c r="BD588" s="82"/>
      <c r="BE588" s="82"/>
      <c r="BF588" s="82"/>
      <c r="BG588" s="82"/>
      <c r="BH588" s="82"/>
      <c r="BI588" s="82"/>
      <c r="BJ588" s="82"/>
      <c r="BK588" s="82"/>
      <c r="BL588" s="82"/>
      <c r="BM588" s="82"/>
      <c r="BN588" s="147"/>
      <c r="BO588" s="170"/>
      <c r="BP588" s="165"/>
    </row>
    <row r="589" spans="1:68" ht="22.5" customHeight="1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237"/>
      <c r="N589" s="82"/>
      <c r="O589" s="82"/>
      <c r="P589" s="82"/>
      <c r="Q589" s="82"/>
      <c r="R589" s="82"/>
      <c r="S589" s="82"/>
      <c r="T589" s="147"/>
      <c r="U589" s="82"/>
      <c r="V589" s="82"/>
      <c r="W589" s="82"/>
      <c r="X589" s="82"/>
      <c r="Y589" s="82"/>
      <c r="Z589" s="82"/>
      <c r="AA589" s="82"/>
      <c r="AB589" s="82"/>
      <c r="AC589" s="82"/>
      <c r="AD589" s="82"/>
      <c r="AE589" s="82"/>
      <c r="AF589" s="82"/>
      <c r="AG589" s="82"/>
      <c r="AH589" s="82"/>
      <c r="AI589" s="82"/>
      <c r="AJ589" s="82"/>
      <c r="AK589" s="82"/>
      <c r="AL589" s="82"/>
      <c r="AM589" s="147"/>
      <c r="AN589" s="82"/>
      <c r="AO589" s="82"/>
      <c r="AP589" s="82"/>
      <c r="AQ589" s="82"/>
      <c r="AR589" s="82"/>
      <c r="AS589" s="82"/>
      <c r="AT589" s="82"/>
      <c r="AU589" s="82"/>
      <c r="AV589" s="82"/>
      <c r="AW589" s="82"/>
      <c r="AX589" s="82"/>
      <c r="AY589" s="82"/>
      <c r="AZ589" s="82"/>
      <c r="BA589" s="82"/>
      <c r="BB589" s="147"/>
      <c r="BC589" s="82"/>
      <c r="BD589" s="82"/>
      <c r="BE589" s="82"/>
      <c r="BF589" s="82"/>
      <c r="BG589" s="82"/>
      <c r="BH589" s="82"/>
      <c r="BI589" s="82"/>
      <c r="BJ589" s="82"/>
      <c r="BK589" s="82"/>
      <c r="BL589" s="82"/>
      <c r="BM589" s="82"/>
      <c r="BN589" s="147"/>
      <c r="BO589" s="170"/>
      <c r="BP589" s="165"/>
    </row>
    <row r="590" spans="1:68" ht="22.5" customHeight="1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237"/>
      <c r="N590" s="82"/>
      <c r="O590" s="82"/>
      <c r="P590" s="82"/>
      <c r="Q590" s="82"/>
      <c r="R590" s="82"/>
      <c r="S590" s="82"/>
      <c r="T590" s="147"/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  <c r="AL590" s="82"/>
      <c r="AM590" s="147"/>
      <c r="AN590" s="82"/>
      <c r="AO590" s="82"/>
      <c r="AP590" s="82"/>
      <c r="AQ590" s="82"/>
      <c r="AR590" s="82"/>
      <c r="AS590" s="82"/>
      <c r="AT590" s="82"/>
      <c r="AU590" s="82"/>
      <c r="AV590" s="82"/>
      <c r="AW590" s="82"/>
      <c r="AX590" s="82"/>
      <c r="AY590" s="82"/>
      <c r="AZ590" s="82"/>
      <c r="BA590" s="82"/>
      <c r="BB590" s="147"/>
      <c r="BC590" s="82"/>
      <c r="BD590" s="82"/>
      <c r="BE590" s="82"/>
      <c r="BF590" s="82"/>
      <c r="BG590" s="82"/>
      <c r="BH590" s="82"/>
      <c r="BI590" s="82"/>
      <c r="BJ590" s="82"/>
      <c r="BK590" s="82"/>
      <c r="BL590" s="82"/>
      <c r="BM590" s="82"/>
      <c r="BN590" s="147"/>
      <c r="BO590" s="170"/>
      <c r="BP590" s="165"/>
    </row>
    <row r="591" spans="1:68" ht="22.5" customHeight="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237"/>
      <c r="N591" s="82"/>
      <c r="O591" s="82"/>
      <c r="P591" s="82"/>
      <c r="Q591" s="82"/>
      <c r="R591" s="82"/>
      <c r="S591" s="82"/>
      <c r="T591" s="147"/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  <c r="AL591" s="82"/>
      <c r="AM591" s="147"/>
      <c r="AN591" s="82"/>
      <c r="AO591" s="82"/>
      <c r="AP591" s="82"/>
      <c r="AQ591" s="82"/>
      <c r="AR591" s="82"/>
      <c r="AS591" s="82"/>
      <c r="AT591" s="82"/>
      <c r="AU591" s="82"/>
      <c r="AV591" s="82"/>
      <c r="AW591" s="82"/>
      <c r="AX591" s="82"/>
      <c r="AY591" s="82"/>
      <c r="AZ591" s="82"/>
      <c r="BA591" s="82"/>
      <c r="BB591" s="147"/>
      <c r="BC591" s="82"/>
      <c r="BD591" s="82"/>
      <c r="BE591" s="82"/>
      <c r="BF591" s="82"/>
      <c r="BG591" s="82"/>
      <c r="BH591" s="82"/>
      <c r="BI591" s="82"/>
      <c r="BJ591" s="82"/>
      <c r="BK591" s="82"/>
      <c r="BL591" s="82"/>
      <c r="BM591" s="82"/>
      <c r="BN591" s="147"/>
      <c r="BO591" s="170"/>
      <c r="BP591" s="165"/>
    </row>
    <row r="592" spans="1:68" ht="22.5" customHeight="1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237"/>
      <c r="N592" s="82"/>
      <c r="O592" s="82"/>
      <c r="P592" s="82"/>
      <c r="Q592" s="82"/>
      <c r="R592" s="82"/>
      <c r="S592" s="82"/>
      <c r="T592" s="147"/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  <c r="AL592" s="82"/>
      <c r="AM592" s="147"/>
      <c r="AN592" s="82"/>
      <c r="AO592" s="82"/>
      <c r="AP592" s="82"/>
      <c r="AQ592" s="82"/>
      <c r="AR592" s="82"/>
      <c r="AS592" s="82"/>
      <c r="AT592" s="82"/>
      <c r="AU592" s="82"/>
      <c r="AV592" s="82"/>
      <c r="AW592" s="82"/>
      <c r="AX592" s="82"/>
      <c r="AY592" s="82"/>
      <c r="AZ592" s="82"/>
      <c r="BA592" s="82"/>
      <c r="BB592" s="147"/>
      <c r="BC592" s="82"/>
      <c r="BD592" s="82"/>
      <c r="BE592" s="82"/>
      <c r="BF592" s="82"/>
      <c r="BG592" s="82"/>
      <c r="BH592" s="82"/>
      <c r="BI592" s="82"/>
      <c r="BJ592" s="82"/>
      <c r="BK592" s="82"/>
      <c r="BL592" s="82"/>
      <c r="BM592" s="82"/>
      <c r="BN592" s="147"/>
      <c r="BO592" s="170"/>
      <c r="BP592" s="165"/>
    </row>
    <row r="593" spans="1:68" ht="22.5" customHeight="1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237"/>
      <c r="N593" s="82"/>
      <c r="O593" s="82"/>
      <c r="P593" s="82"/>
      <c r="Q593" s="82"/>
      <c r="R593" s="82"/>
      <c r="S593" s="82"/>
      <c r="T593" s="147"/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147"/>
      <c r="AN593" s="82"/>
      <c r="AO593" s="82"/>
      <c r="AP593" s="82"/>
      <c r="AQ593" s="82"/>
      <c r="AR593" s="82"/>
      <c r="AS593" s="82"/>
      <c r="AT593" s="82"/>
      <c r="AU593" s="82"/>
      <c r="AV593" s="82"/>
      <c r="AW593" s="82"/>
      <c r="AX593" s="82"/>
      <c r="AY593" s="82"/>
      <c r="AZ593" s="82"/>
      <c r="BA593" s="82"/>
      <c r="BB593" s="147"/>
      <c r="BC593" s="82"/>
      <c r="BD593" s="82"/>
      <c r="BE593" s="82"/>
      <c r="BF593" s="82"/>
      <c r="BG593" s="82"/>
      <c r="BH593" s="82"/>
      <c r="BI593" s="82"/>
      <c r="BJ593" s="82"/>
      <c r="BK593" s="82"/>
      <c r="BL593" s="82"/>
      <c r="BM593" s="82"/>
      <c r="BN593" s="147"/>
      <c r="BO593" s="170"/>
      <c r="BP593" s="165"/>
    </row>
    <row r="594" spans="1:68" ht="22.5" customHeight="1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237"/>
      <c r="N594" s="82"/>
      <c r="O594" s="82"/>
      <c r="P594" s="82"/>
      <c r="Q594" s="82"/>
      <c r="R594" s="82"/>
      <c r="S594" s="82"/>
      <c r="T594" s="147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147"/>
      <c r="AN594" s="82"/>
      <c r="AO594" s="82"/>
      <c r="AP594" s="82"/>
      <c r="AQ594" s="82"/>
      <c r="AR594" s="82"/>
      <c r="AS594" s="82"/>
      <c r="AT594" s="82"/>
      <c r="AU594" s="82"/>
      <c r="AV594" s="82"/>
      <c r="AW594" s="82"/>
      <c r="AX594" s="82"/>
      <c r="AY594" s="82"/>
      <c r="AZ594" s="82"/>
      <c r="BA594" s="82"/>
      <c r="BB594" s="147"/>
      <c r="BC594" s="82"/>
      <c r="BD594" s="82"/>
      <c r="BE594" s="82"/>
      <c r="BF594" s="82"/>
      <c r="BG594" s="82"/>
      <c r="BH594" s="82"/>
      <c r="BI594" s="82"/>
      <c r="BJ594" s="82"/>
      <c r="BK594" s="82"/>
      <c r="BL594" s="82"/>
      <c r="BM594" s="82"/>
      <c r="BN594" s="147"/>
      <c r="BO594" s="170"/>
      <c r="BP594" s="165"/>
    </row>
    <row r="595" spans="1:68" ht="22.5" customHeight="1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237"/>
      <c r="N595" s="82"/>
      <c r="O595" s="82"/>
      <c r="P595" s="82"/>
      <c r="Q595" s="82"/>
      <c r="R595" s="82"/>
      <c r="S595" s="82"/>
      <c r="T595" s="147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  <c r="AE595" s="82"/>
      <c r="AF595" s="82"/>
      <c r="AG595" s="82"/>
      <c r="AH595" s="82"/>
      <c r="AI595" s="82"/>
      <c r="AJ595" s="82"/>
      <c r="AK595" s="82"/>
      <c r="AL595" s="82"/>
      <c r="AM595" s="147"/>
      <c r="AN595" s="82"/>
      <c r="AO595" s="82"/>
      <c r="AP595" s="82"/>
      <c r="AQ595" s="82"/>
      <c r="AR595" s="82"/>
      <c r="AS595" s="82"/>
      <c r="AT595" s="82"/>
      <c r="AU595" s="82"/>
      <c r="AV595" s="82"/>
      <c r="AW595" s="82"/>
      <c r="AX595" s="82"/>
      <c r="AY595" s="82"/>
      <c r="AZ595" s="82"/>
      <c r="BA595" s="82"/>
      <c r="BB595" s="147"/>
      <c r="BC595" s="82"/>
      <c r="BD595" s="82"/>
      <c r="BE595" s="82"/>
      <c r="BF595" s="82"/>
      <c r="BG595" s="82"/>
      <c r="BH595" s="82"/>
      <c r="BI595" s="82"/>
      <c r="BJ595" s="82"/>
      <c r="BK595" s="82"/>
      <c r="BL595" s="82"/>
      <c r="BM595" s="82"/>
      <c r="BN595" s="147"/>
      <c r="BO595" s="170"/>
      <c r="BP595" s="165"/>
    </row>
    <row r="596" spans="1:68" ht="22.5" customHeight="1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237"/>
      <c r="N596" s="82"/>
      <c r="O596" s="82"/>
      <c r="P596" s="82"/>
      <c r="Q596" s="82"/>
      <c r="R596" s="82"/>
      <c r="S596" s="82"/>
      <c r="T596" s="147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  <c r="AL596" s="82"/>
      <c r="AM596" s="147"/>
      <c r="AN596" s="82"/>
      <c r="AO596" s="82"/>
      <c r="AP596" s="82"/>
      <c r="AQ596" s="82"/>
      <c r="AR596" s="82"/>
      <c r="AS596" s="82"/>
      <c r="AT596" s="82"/>
      <c r="AU596" s="82"/>
      <c r="AV596" s="82"/>
      <c r="AW596" s="82"/>
      <c r="AX596" s="82"/>
      <c r="AY596" s="82"/>
      <c r="AZ596" s="82"/>
      <c r="BA596" s="82"/>
      <c r="BB596" s="147"/>
      <c r="BC596" s="82"/>
      <c r="BD596" s="82"/>
      <c r="BE596" s="82"/>
      <c r="BF596" s="82"/>
      <c r="BG596" s="82"/>
      <c r="BH596" s="82"/>
      <c r="BI596" s="82"/>
      <c r="BJ596" s="82"/>
      <c r="BK596" s="82"/>
      <c r="BL596" s="82"/>
      <c r="BM596" s="82"/>
      <c r="BN596" s="147"/>
      <c r="BO596" s="170"/>
      <c r="BP596" s="165"/>
    </row>
    <row r="597" spans="1:68" ht="22.5" customHeight="1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237"/>
      <c r="N597" s="82"/>
      <c r="O597" s="82"/>
      <c r="P597" s="82"/>
      <c r="Q597" s="82"/>
      <c r="R597" s="82"/>
      <c r="S597" s="82"/>
      <c r="T597" s="147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  <c r="AL597" s="82"/>
      <c r="AM597" s="147"/>
      <c r="AN597" s="82"/>
      <c r="AO597" s="82"/>
      <c r="AP597" s="82"/>
      <c r="AQ597" s="82"/>
      <c r="AR597" s="82"/>
      <c r="AS597" s="82"/>
      <c r="AT597" s="82"/>
      <c r="AU597" s="82"/>
      <c r="AV597" s="82"/>
      <c r="AW597" s="82"/>
      <c r="AX597" s="82"/>
      <c r="AY597" s="82"/>
      <c r="AZ597" s="82"/>
      <c r="BA597" s="82"/>
      <c r="BB597" s="147"/>
      <c r="BC597" s="82"/>
      <c r="BD597" s="82"/>
      <c r="BE597" s="82"/>
      <c r="BF597" s="82"/>
      <c r="BG597" s="82"/>
      <c r="BH597" s="82"/>
      <c r="BI597" s="82"/>
      <c r="BJ597" s="82"/>
      <c r="BK597" s="82"/>
      <c r="BL597" s="82"/>
      <c r="BM597" s="82"/>
      <c r="BN597" s="147"/>
      <c r="BO597" s="170"/>
      <c r="BP597" s="165"/>
    </row>
    <row r="598" spans="1:68" ht="22.5" customHeight="1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237"/>
      <c r="N598" s="82"/>
      <c r="O598" s="82"/>
      <c r="P598" s="82"/>
      <c r="Q598" s="82"/>
      <c r="R598" s="82"/>
      <c r="S598" s="82"/>
      <c r="T598" s="147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  <c r="AL598" s="82"/>
      <c r="AM598" s="147"/>
      <c r="AN598" s="82"/>
      <c r="AO598" s="82"/>
      <c r="AP598" s="82"/>
      <c r="AQ598" s="82"/>
      <c r="AR598" s="82"/>
      <c r="AS598" s="82"/>
      <c r="AT598" s="82"/>
      <c r="AU598" s="82"/>
      <c r="AV598" s="82"/>
      <c r="AW598" s="82"/>
      <c r="AX598" s="82"/>
      <c r="AY598" s="82"/>
      <c r="AZ598" s="82"/>
      <c r="BA598" s="82"/>
      <c r="BB598" s="147"/>
      <c r="BC598" s="82"/>
      <c r="BD598" s="82"/>
      <c r="BE598" s="82"/>
      <c r="BF598" s="82"/>
      <c r="BG598" s="82"/>
      <c r="BH598" s="82"/>
      <c r="BI598" s="82"/>
      <c r="BJ598" s="82"/>
      <c r="BK598" s="82"/>
      <c r="BL598" s="82"/>
      <c r="BM598" s="82"/>
      <c r="BN598" s="147"/>
      <c r="BO598" s="170"/>
      <c r="BP598" s="165"/>
    </row>
    <row r="599" spans="1:68" ht="22.5" customHeight="1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237"/>
      <c r="N599" s="82"/>
      <c r="O599" s="82"/>
      <c r="P599" s="82"/>
      <c r="Q599" s="82"/>
      <c r="R599" s="82"/>
      <c r="S599" s="82"/>
      <c r="T599" s="147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  <c r="AE599" s="82"/>
      <c r="AF599" s="82"/>
      <c r="AG599" s="82"/>
      <c r="AH599" s="82"/>
      <c r="AI599" s="82"/>
      <c r="AJ599" s="82"/>
      <c r="AK599" s="82"/>
      <c r="AL599" s="82"/>
      <c r="AM599" s="147"/>
      <c r="AN599" s="82"/>
      <c r="AO599" s="82"/>
      <c r="AP599" s="82"/>
      <c r="AQ599" s="82"/>
      <c r="AR599" s="82"/>
      <c r="AS599" s="82"/>
      <c r="AT599" s="82"/>
      <c r="AU599" s="82"/>
      <c r="AV599" s="82"/>
      <c r="AW599" s="82"/>
      <c r="AX599" s="82"/>
      <c r="AY599" s="82"/>
      <c r="AZ599" s="82"/>
      <c r="BA599" s="82"/>
      <c r="BB599" s="147"/>
      <c r="BC599" s="82"/>
      <c r="BD599" s="82"/>
      <c r="BE599" s="82"/>
      <c r="BF599" s="82"/>
      <c r="BG599" s="82"/>
      <c r="BH599" s="82"/>
      <c r="BI599" s="82"/>
      <c r="BJ599" s="82"/>
      <c r="BK599" s="82"/>
      <c r="BL599" s="82"/>
      <c r="BM599" s="82"/>
      <c r="BN599" s="147"/>
      <c r="BO599" s="170"/>
      <c r="BP599" s="165"/>
    </row>
    <row r="600" spans="1:68" ht="22.5" customHeight="1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237"/>
      <c r="N600" s="82"/>
      <c r="O600" s="82"/>
      <c r="P600" s="82"/>
      <c r="Q600" s="82"/>
      <c r="R600" s="82"/>
      <c r="S600" s="82"/>
      <c r="T600" s="147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  <c r="AL600" s="82"/>
      <c r="AM600" s="147"/>
      <c r="AN600" s="82"/>
      <c r="AO600" s="82"/>
      <c r="AP600" s="82"/>
      <c r="AQ600" s="82"/>
      <c r="AR600" s="82"/>
      <c r="AS600" s="82"/>
      <c r="AT600" s="82"/>
      <c r="AU600" s="82"/>
      <c r="AV600" s="82"/>
      <c r="AW600" s="82"/>
      <c r="AX600" s="82"/>
      <c r="AY600" s="82"/>
      <c r="AZ600" s="82"/>
      <c r="BA600" s="82"/>
      <c r="BB600" s="147"/>
      <c r="BC600" s="82"/>
      <c r="BD600" s="82"/>
      <c r="BE600" s="82"/>
      <c r="BF600" s="82"/>
      <c r="BG600" s="82"/>
      <c r="BH600" s="82"/>
      <c r="BI600" s="82"/>
      <c r="BJ600" s="82"/>
      <c r="BK600" s="82"/>
      <c r="BL600" s="82"/>
      <c r="BM600" s="82"/>
      <c r="BN600" s="147"/>
      <c r="BO600" s="170"/>
      <c r="BP600" s="165"/>
    </row>
    <row r="601" spans="1:68" ht="22.5" customHeight="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237"/>
      <c r="N601" s="82"/>
      <c r="O601" s="82"/>
      <c r="P601" s="82"/>
      <c r="Q601" s="82"/>
      <c r="R601" s="82"/>
      <c r="S601" s="82"/>
      <c r="T601" s="147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  <c r="AL601" s="82"/>
      <c r="AM601" s="147"/>
      <c r="AN601" s="82"/>
      <c r="AO601" s="82"/>
      <c r="AP601" s="82"/>
      <c r="AQ601" s="82"/>
      <c r="AR601" s="82"/>
      <c r="AS601" s="82"/>
      <c r="AT601" s="82"/>
      <c r="AU601" s="82"/>
      <c r="AV601" s="82"/>
      <c r="AW601" s="82"/>
      <c r="AX601" s="82"/>
      <c r="AY601" s="82"/>
      <c r="AZ601" s="82"/>
      <c r="BA601" s="82"/>
      <c r="BB601" s="147"/>
      <c r="BC601" s="82"/>
      <c r="BD601" s="82"/>
      <c r="BE601" s="82"/>
      <c r="BF601" s="82"/>
      <c r="BG601" s="82"/>
      <c r="BH601" s="82"/>
      <c r="BI601" s="82"/>
      <c r="BJ601" s="82"/>
      <c r="BK601" s="82"/>
      <c r="BL601" s="82"/>
      <c r="BM601" s="82"/>
      <c r="BN601" s="147"/>
      <c r="BO601" s="170"/>
      <c r="BP601" s="165"/>
    </row>
    <row r="602" spans="1:68" ht="22.5" customHeight="1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237"/>
      <c r="N602" s="82"/>
      <c r="O602" s="82"/>
      <c r="P602" s="82"/>
      <c r="Q602" s="82"/>
      <c r="R602" s="82"/>
      <c r="S602" s="82"/>
      <c r="T602" s="147"/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  <c r="AL602" s="82"/>
      <c r="AM602" s="147"/>
      <c r="AN602" s="82"/>
      <c r="AO602" s="82"/>
      <c r="AP602" s="82"/>
      <c r="AQ602" s="82"/>
      <c r="AR602" s="82"/>
      <c r="AS602" s="82"/>
      <c r="AT602" s="82"/>
      <c r="AU602" s="82"/>
      <c r="AV602" s="82"/>
      <c r="AW602" s="82"/>
      <c r="AX602" s="82"/>
      <c r="AY602" s="82"/>
      <c r="AZ602" s="82"/>
      <c r="BA602" s="82"/>
      <c r="BB602" s="147"/>
      <c r="BC602" s="82"/>
      <c r="BD602" s="82"/>
      <c r="BE602" s="82"/>
      <c r="BF602" s="82"/>
      <c r="BG602" s="82"/>
      <c r="BH602" s="82"/>
      <c r="BI602" s="82"/>
      <c r="BJ602" s="82"/>
      <c r="BK602" s="82"/>
      <c r="BL602" s="82"/>
      <c r="BM602" s="82"/>
      <c r="BN602" s="147"/>
      <c r="BO602" s="170"/>
      <c r="BP602" s="165"/>
    </row>
    <row r="603" spans="1:68" ht="22.5" customHeight="1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237"/>
      <c r="N603" s="82"/>
      <c r="O603" s="82"/>
      <c r="P603" s="82"/>
      <c r="Q603" s="82"/>
      <c r="R603" s="82"/>
      <c r="S603" s="82"/>
      <c r="T603" s="147"/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  <c r="AL603" s="82"/>
      <c r="AM603" s="147"/>
      <c r="AN603" s="82"/>
      <c r="AO603" s="82"/>
      <c r="AP603" s="82"/>
      <c r="AQ603" s="82"/>
      <c r="AR603" s="82"/>
      <c r="AS603" s="82"/>
      <c r="AT603" s="82"/>
      <c r="AU603" s="82"/>
      <c r="AV603" s="82"/>
      <c r="AW603" s="82"/>
      <c r="AX603" s="82"/>
      <c r="AY603" s="82"/>
      <c r="AZ603" s="82"/>
      <c r="BA603" s="82"/>
      <c r="BB603" s="147"/>
      <c r="BC603" s="82"/>
      <c r="BD603" s="82"/>
      <c r="BE603" s="82"/>
      <c r="BF603" s="82"/>
      <c r="BG603" s="82"/>
      <c r="BH603" s="82"/>
      <c r="BI603" s="82"/>
      <c r="BJ603" s="82"/>
      <c r="BK603" s="82"/>
      <c r="BL603" s="82"/>
      <c r="BM603" s="82"/>
      <c r="BN603" s="147"/>
      <c r="BO603" s="170"/>
      <c r="BP603" s="165"/>
    </row>
    <row r="604" spans="1:68" ht="22.5" customHeight="1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237"/>
      <c r="N604" s="82"/>
      <c r="O604" s="82"/>
      <c r="P604" s="82"/>
      <c r="Q604" s="82"/>
      <c r="R604" s="82"/>
      <c r="S604" s="82"/>
      <c r="T604" s="147"/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  <c r="AL604" s="82"/>
      <c r="AM604" s="147"/>
      <c r="AN604" s="82"/>
      <c r="AO604" s="82"/>
      <c r="AP604" s="82"/>
      <c r="AQ604" s="82"/>
      <c r="AR604" s="82"/>
      <c r="AS604" s="82"/>
      <c r="AT604" s="82"/>
      <c r="AU604" s="82"/>
      <c r="AV604" s="82"/>
      <c r="AW604" s="82"/>
      <c r="AX604" s="82"/>
      <c r="AY604" s="82"/>
      <c r="AZ604" s="82"/>
      <c r="BA604" s="82"/>
      <c r="BB604" s="147"/>
      <c r="BC604" s="82"/>
      <c r="BD604" s="82"/>
      <c r="BE604" s="82"/>
      <c r="BF604" s="82"/>
      <c r="BG604" s="82"/>
      <c r="BH604" s="82"/>
      <c r="BI604" s="82"/>
      <c r="BJ604" s="82"/>
      <c r="BK604" s="82"/>
      <c r="BL604" s="82"/>
      <c r="BM604" s="82"/>
      <c r="BN604" s="147"/>
      <c r="BO604" s="170"/>
      <c r="BP604" s="165"/>
    </row>
    <row r="605" spans="1:68" ht="22.5" customHeight="1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237"/>
      <c r="N605" s="82"/>
      <c r="O605" s="82"/>
      <c r="P605" s="82"/>
      <c r="Q605" s="82"/>
      <c r="R605" s="82"/>
      <c r="S605" s="82"/>
      <c r="T605" s="147"/>
      <c r="U605" s="82"/>
      <c r="V605" s="82"/>
      <c r="W605" s="82"/>
      <c r="X605" s="82"/>
      <c r="Y605" s="82"/>
      <c r="Z605" s="82"/>
      <c r="AA605" s="82"/>
      <c r="AB605" s="82"/>
      <c r="AC605" s="82"/>
      <c r="AD605" s="82"/>
      <c r="AE605" s="82"/>
      <c r="AF605" s="82"/>
      <c r="AG605" s="82"/>
      <c r="AH605" s="82"/>
      <c r="AI605" s="82"/>
      <c r="AJ605" s="82"/>
      <c r="AK605" s="82"/>
      <c r="AL605" s="82"/>
      <c r="AM605" s="147"/>
      <c r="AN605" s="82"/>
      <c r="AO605" s="82"/>
      <c r="AP605" s="82"/>
      <c r="AQ605" s="82"/>
      <c r="AR605" s="82"/>
      <c r="AS605" s="82"/>
      <c r="AT605" s="82"/>
      <c r="AU605" s="82"/>
      <c r="AV605" s="82"/>
      <c r="AW605" s="82"/>
      <c r="AX605" s="82"/>
      <c r="AY605" s="82"/>
      <c r="AZ605" s="82"/>
      <c r="BA605" s="82"/>
      <c r="BB605" s="147"/>
      <c r="BC605" s="82"/>
      <c r="BD605" s="82"/>
      <c r="BE605" s="82"/>
      <c r="BF605" s="82"/>
      <c r="BG605" s="82"/>
      <c r="BH605" s="82"/>
      <c r="BI605" s="82"/>
      <c r="BJ605" s="82"/>
      <c r="BK605" s="82"/>
      <c r="BL605" s="82"/>
      <c r="BM605" s="82"/>
      <c r="BN605" s="147"/>
      <c r="BO605" s="170"/>
      <c r="BP605" s="165"/>
    </row>
    <row r="606" spans="1:68" ht="22.5" customHeight="1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237"/>
      <c r="N606" s="82"/>
      <c r="O606" s="82"/>
      <c r="P606" s="82"/>
      <c r="Q606" s="82"/>
      <c r="R606" s="82"/>
      <c r="S606" s="82"/>
      <c r="T606" s="147"/>
      <c r="U606" s="82"/>
      <c r="V606" s="82"/>
      <c r="W606" s="82"/>
      <c r="X606" s="82"/>
      <c r="Y606" s="82"/>
      <c r="Z606" s="82"/>
      <c r="AA606" s="82"/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  <c r="AL606" s="82"/>
      <c r="AM606" s="147"/>
      <c r="AN606" s="82"/>
      <c r="AO606" s="82"/>
      <c r="AP606" s="82"/>
      <c r="AQ606" s="82"/>
      <c r="AR606" s="82"/>
      <c r="AS606" s="82"/>
      <c r="AT606" s="82"/>
      <c r="AU606" s="82"/>
      <c r="AV606" s="82"/>
      <c r="AW606" s="82"/>
      <c r="AX606" s="82"/>
      <c r="AY606" s="82"/>
      <c r="AZ606" s="82"/>
      <c r="BA606" s="82"/>
      <c r="BB606" s="147"/>
      <c r="BC606" s="82"/>
      <c r="BD606" s="82"/>
      <c r="BE606" s="82"/>
      <c r="BF606" s="82"/>
      <c r="BG606" s="82"/>
      <c r="BH606" s="82"/>
      <c r="BI606" s="82"/>
      <c r="BJ606" s="82"/>
      <c r="BK606" s="82"/>
      <c r="BL606" s="82"/>
      <c r="BM606" s="82"/>
      <c r="BN606" s="147"/>
      <c r="BO606" s="170"/>
      <c r="BP606" s="165"/>
    </row>
    <row r="607" spans="1:68" ht="22.5" customHeight="1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237"/>
      <c r="N607" s="82"/>
      <c r="O607" s="82"/>
      <c r="P607" s="82"/>
      <c r="Q607" s="82"/>
      <c r="R607" s="82"/>
      <c r="S607" s="82"/>
      <c r="T607" s="147"/>
      <c r="U607" s="82"/>
      <c r="V607" s="82"/>
      <c r="W607" s="82"/>
      <c r="X607" s="82"/>
      <c r="Y607" s="82"/>
      <c r="Z607" s="82"/>
      <c r="AA607" s="82"/>
      <c r="AB607" s="82"/>
      <c r="AC607" s="82"/>
      <c r="AD607" s="82"/>
      <c r="AE607" s="82"/>
      <c r="AF607" s="82"/>
      <c r="AG607" s="82"/>
      <c r="AH607" s="82"/>
      <c r="AI607" s="82"/>
      <c r="AJ607" s="82"/>
      <c r="AK607" s="82"/>
      <c r="AL607" s="82"/>
      <c r="AM607" s="147"/>
      <c r="AN607" s="82"/>
      <c r="AO607" s="82"/>
      <c r="AP607" s="82"/>
      <c r="AQ607" s="82"/>
      <c r="AR607" s="82"/>
      <c r="AS607" s="82"/>
      <c r="AT607" s="82"/>
      <c r="AU607" s="82"/>
      <c r="AV607" s="82"/>
      <c r="AW607" s="82"/>
      <c r="AX607" s="82"/>
      <c r="AY607" s="82"/>
      <c r="AZ607" s="82"/>
      <c r="BA607" s="82"/>
      <c r="BB607" s="147"/>
      <c r="BC607" s="82"/>
      <c r="BD607" s="82"/>
      <c r="BE607" s="82"/>
      <c r="BF607" s="82"/>
      <c r="BG607" s="82"/>
      <c r="BH607" s="82"/>
      <c r="BI607" s="82"/>
      <c r="BJ607" s="82"/>
      <c r="BK607" s="82"/>
      <c r="BL607" s="82"/>
      <c r="BM607" s="82"/>
      <c r="BN607" s="147"/>
      <c r="BO607" s="170"/>
      <c r="BP607" s="165"/>
    </row>
    <row r="608" spans="1:68" ht="22.5" customHeight="1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237"/>
      <c r="N608" s="82"/>
      <c r="O608" s="82"/>
      <c r="P608" s="82"/>
      <c r="Q608" s="82"/>
      <c r="R608" s="82"/>
      <c r="S608" s="82"/>
      <c r="T608" s="147"/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  <c r="AL608" s="82"/>
      <c r="AM608" s="147"/>
      <c r="AN608" s="82"/>
      <c r="AO608" s="82"/>
      <c r="AP608" s="82"/>
      <c r="AQ608" s="82"/>
      <c r="AR608" s="82"/>
      <c r="AS608" s="82"/>
      <c r="AT608" s="82"/>
      <c r="AU608" s="82"/>
      <c r="AV608" s="82"/>
      <c r="AW608" s="82"/>
      <c r="AX608" s="82"/>
      <c r="AY608" s="82"/>
      <c r="AZ608" s="82"/>
      <c r="BA608" s="82"/>
      <c r="BB608" s="147"/>
      <c r="BC608" s="82"/>
      <c r="BD608" s="82"/>
      <c r="BE608" s="82"/>
      <c r="BF608" s="82"/>
      <c r="BG608" s="82"/>
      <c r="BH608" s="82"/>
      <c r="BI608" s="82"/>
      <c r="BJ608" s="82"/>
      <c r="BK608" s="82"/>
      <c r="BL608" s="82"/>
      <c r="BM608" s="82"/>
      <c r="BN608" s="147"/>
      <c r="BO608" s="170"/>
      <c r="BP608" s="165"/>
    </row>
    <row r="609" spans="1:68" ht="22.5" customHeight="1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237"/>
      <c r="N609" s="82"/>
      <c r="O609" s="82"/>
      <c r="P609" s="82"/>
      <c r="Q609" s="82"/>
      <c r="R609" s="82"/>
      <c r="S609" s="82"/>
      <c r="T609" s="147"/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  <c r="AL609" s="82"/>
      <c r="AM609" s="147"/>
      <c r="AN609" s="82"/>
      <c r="AO609" s="82"/>
      <c r="AP609" s="82"/>
      <c r="AQ609" s="82"/>
      <c r="AR609" s="82"/>
      <c r="AS609" s="82"/>
      <c r="AT609" s="82"/>
      <c r="AU609" s="82"/>
      <c r="AV609" s="82"/>
      <c r="AW609" s="82"/>
      <c r="AX609" s="82"/>
      <c r="AY609" s="82"/>
      <c r="AZ609" s="82"/>
      <c r="BA609" s="82"/>
      <c r="BB609" s="147"/>
      <c r="BC609" s="82"/>
      <c r="BD609" s="82"/>
      <c r="BE609" s="82"/>
      <c r="BF609" s="82"/>
      <c r="BG609" s="82"/>
      <c r="BH609" s="82"/>
      <c r="BI609" s="82"/>
      <c r="BJ609" s="82"/>
      <c r="BK609" s="82"/>
      <c r="BL609" s="82"/>
      <c r="BM609" s="82"/>
      <c r="BN609" s="147"/>
      <c r="BO609" s="170"/>
      <c r="BP609" s="165"/>
    </row>
    <row r="610" spans="1:68" ht="22.5" customHeight="1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237"/>
      <c r="N610" s="82"/>
      <c r="O610" s="82"/>
      <c r="P610" s="82"/>
      <c r="Q610" s="82"/>
      <c r="R610" s="82"/>
      <c r="S610" s="82"/>
      <c r="T610" s="147"/>
      <c r="U610" s="82"/>
      <c r="V610" s="82"/>
      <c r="W610" s="82"/>
      <c r="X610" s="82"/>
      <c r="Y610" s="82"/>
      <c r="Z610" s="82"/>
      <c r="AA610" s="82"/>
      <c r="AB610" s="82"/>
      <c r="AC610" s="82"/>
      <c r="AD610" s="82"/>
      <c r="AE610" s="82"/>
      <c r="AF610" s="82"/>
      <c r="AG610" s="82"/>
      <c r="AH610" s="82"/>
      <c r="AI610" s="82"/>
      <c r="AJ610" s="82"/>
      <c r="AK610" s="82"/>
      <c r="AL610" s="82"/>
      <c r="AM610" s="147"/>
      <c r="AN610" s="82"/>
      <c r="AO610" s="82"/>
      <c r="AP610" s="82"/>
      <c r="AQ610" s="82"/>
      <c r="AR610" s="82"/>
      <c r="AS610" s="82"/>
      <c r="AT610" s="82"/>
      <c r="AU610" s="82"/>
      <c r="AV610" s="82"/>
      <c r="AW610" s="82"/>
      <c r="AX610" s="82"/>
      <c r="AY610" s="82"/>
      <c r="AZ610" s="82"/>
      <c r="BA610" s="82"/>
      <c r="BB610" s="147"/>
      <c r="BC610" s="82"/>
      <c r="BD610" s="82"/>
      <c r="BE610" s="82"/>
      <c r="BF610" s="82"/>
      <c r="BG610" s="82"/>
      <c r="BH610" s="82"/>
      <c r="BI610" s="82"/>
      <c r="BJ610" s="82"/>
      <c r="BK610" s="82"/>
      <c r="BL610" s="82"/>
      <c r="BM610" s="82"/>
      <c r="BN610" s="147"/>
      <c r="BO610" s="170"/>
      <c r="BP610" s="165"/>
    </row>
    <row r="611" spans="1:68" ht="22.5" customHeight="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237"/>
      <c r="N611" s="82"/>
      <c r="O611" s="82"/>
      <c r="P611" s="82"/>
      <c r="Q611" s="82"/>
      <c r="R611" s="82"/>
      <c r="S611" s="82"/>
      <c r="T611" s="147"/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  <c r="AL611" s="82"/>
      <c r="AM611" s="147"/>
      <c r="AN611" s="82"/>
      <c r="AO611" s="82"/>
      <c r="AP611" s="82"/>
      <c r="AQ611" s="82"/>
      <c r="AR611" s="82"/>
      <c r="AS611" s="82"/>
      <c r="AT611" s="82"/>
      <c r="AU611" s="82"/>
      <c r="AV611" s="82"/>
      <c r="AW611" s="82"/>
      <c r="AX611" s="82"/>
      <c r="AY611" s="82"/>
      <c r="AZ611" s="82"/>
      <c r="BA611" s="82"/>
      <c r="BB611" s="147"/>
      <c r="BC611" s="82"/>
      <c r="BD611" s="82"/>
      <c r="BE611" s="82"/>
      <c r="BF611" s="82"/>
      <c r="BG611" s="82"/>
      <c r="BH611" s="82"/>
      <c r="BI611" s="82"/>
      <c r="BJ611" s="82"/>
      <c r="BK611" s="82"/>
      <c r="BL611" s="82"/>
      <c r="BM611" s="82"/>
      <c r="BN611" s="147"/>
      <c r="BO611" s="170"/>
      <c r="BP611" s="165"/>
    </row>
    <row r="612" spans="1:68" ht="22.5" customHeight="1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237"/>
      <c r="N612" s="82"/>
      <c r="O612" s="82"/>
      <c r="P612" s="82"/>
      <c r="Q612" s="82"/>
      <c r="R612" s="82"/>
      <c r="S612" s="82"/>
      <c r="T612" s="147"/>
      <c r="U612" s="82"/>
      <c r="V612" s="82"/>
      <c r="W612" s="82"/>
      <c r="X612" s="82"/>
      <c r="Y612" s="82"/>
      <c r="Z612" s="82"/>
      <c r="AA612" s="82"/>
      <c r="AB612" s="82"/>
      <c r="AC612" s="82"/>
      <c r="AD612" s="82"/>
      <c r="AE612" s="82"/>
      <c r="AF612" s="82"/>
      <c r="AG612" s="82"/>
      <c r="AH612" s="82"/>
      <c r="AI612" s="82"/>
      <c r="AJ612" s="82"/>
      <c r="AK612" s="82"/>
      <c r="AL612" s="82"/>
      <c r="AM612" s="147"/>
      <c r="AN612" s="82"/>
      <c r="AO612" s="82"/>
      <c r="AP612" s="82"/>
      <c r="AQ612" s="82"/>
      <c r="AR612" s="82"/>
      <c r="AS612" s="82"/>
      <c r="AT612" s="82"/>
      <c r="AU612" s="82"/>
      <c r="AV612" s="82"/>
      <c r="AW612" s="82"/>
      <c r="AX612" s="82"/>
      <c r="AY612" s="82"/>
      <c r="AZ612" s="82"/>
      <c r="BA612" s="82"/>
      <c r="BB612" s="147"/>
      <c r="BC612" s="82"/>
      <c r="BD612" s="82"/>
      <c r="BE612" s="82"/>
      <c r="BF612" s="82"/>
      <c r="BG612" s="82"/>
      <c r="BH612" s="82"/>
      <c r="BI612" s="82"/>
      <c r="BJ612" s="82"/>
      <c r="BK612" s="82"/>
      <c r="BL612" s="82"/>
      <c r="BM612" s="82"/>
      <c r="BN612" s="147"/>
      <c r="BO612" s="170"/>
      <c r="BP612" s="165"/>
    </row>
    <row r="613" spans="1:68" ht="22.5" customHeight="1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237"/>
      <c r="N613" s="82"/>
      <c r="O613" s="82"/>
      <c r="P613" s="82"/>
      <c r="Q613" s="82"/>
      <c r="R613" s="82"/>
      <c r="S613" s="82"/>
      <c r="T613" s="147"/>
      <c r="U613" s="82"/>
      <c r="V613" s="82"/>
      <c r="W613" s="82"/>
      <c r="X613" s="82"/>
      <c r="Y613" s="82"/>
      <c r="Z613" s="82"/>
      <c r="AA613" s="82"/>
      <c r="AB613" s="82"/>
      <c r="AC613" s="82"/>
      <c r="AD613" s="82"/>
      <c r="AE613" s="82"/>
      <c r="AF613" s="82"/>
      <c r="AG613" s="82"/>
      <c r="AH613" s="82"/>
      <c r="AI613" s="82"/>
      <c r="AJ613" s="82"/>
      <c r="AK613" s="82"/>
      <c r="AL613" s="82"/>
      <c r="AM613" s="147"/>
      <c r="AN613" s="82"/>
      <c r="AO613" s="82"/>
      <c r="AP613" s="82"/>
      <c r="AQ613" s="82"/>
      <c r="AR613" s="82"/>
      <c r="AS613" s="82"/>
      <c r="AT613" s="82"/>
      <c r="AU613" s="82"/>
      <c r="AV613" s="82"/>
      <c r="AW613" s="82"/>
      <c r="AX613" s="82"/>
      <c r="AY613" s="82"/>
      <c r="AZ613" s="82"/>
      <c r="BA613" s="82"/>
      <c r="BB613" s="147"/>
      <c r="BC613" s="82"/>
      <c r="BD613" s="82"/>
      <c r="BE613" s="82"/>
      <c r="BF613" s="82"/>
      <c r="BG613" s="82"/>
      <c r="BH613" s="82"/>
      <c r="BI613" s="82"/>
      <c r="BJ613" s="82"/>
      <c r="BK613" s="82"/>
      <c r="BL613" s="82"/>
      <c r="BM613" s="82"/>
      <c r="BN613" s="147"/>
      <c r="BO613" s="170"/>
      <c r="BP613" s="165"/>
    </row>
    <row r="614" spans="1:68" ht="22.5" customHeight="1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237"/>
      <c r="N614" s="82"/>
      <c r="O614" s="82"/>
      <c r="P614" s="82"/>
      <c r="Q614" s="82"/>
      <c r="R614" s="82"/>
      <c r="S614" s="82"/>
      <c r="T614" s="147"/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  <c r="AL614" s="82"/>
      <c r="AM614" s="147"/>
      <c r="AN614" s="82"/>
      <c r="AO614" s="82"/>
      <c r="AP614" s="82"/>
      <c r="AQ614" s="82"/>
      <c r="AR614" s="82"/>
      <c r="AS614" s="82"/>
      <c r="AT614" s="82"/>
      <c r="AU614" s="82"/>
      <c r="AV614" s="82"/>
      <c r="AW614" s="82"/>
      <c r="AX614" s="82"/>
      <c r="AY614" s="82"/>
      <c r="AZ614" s="82"/>
      <c r="BA614" s="82"/>
      <c r="BB614" s="147"/>
      <c r="BC614" s="82"/>
      <c r="BD614" s="82"/>
      <c r="BE614" s="82"/>
      <c r="BF614" s="82"/>
      <c r="BG614" s="82"/>
      <c r="BH614" s="82"/>
      <c r="BI614" s="82"/>
      <c r="BJ614" s="82"/>
      <c r="BK614" s="82"/>
      <c r="BL614" s="82"/>
      <c r="BM614" s="82"/>
      <c r="BN614" s="147"/>
      <c r="BO614" s="170"/>
      <c r="BP614" s="165"/>
    </row>
    <row r="615" spans="1:68" ht="22.5" customHeight="1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237"/>
      <c r="N615" s="82"/>
      <c r="O615" s="82"/>
      <c r="P615" s="82"/>
      <c r="Q615" s="82"/>
      <c r="R615" s="82"/>
      <c r="S615" s="82"/>
      <c r="T615" s="147"/>
      <c r="U615" s="82"/>
      <c r="V615" s="82"/>
      <c r="W615" s="82"/>
      <c r="X615" s="82"/>
      <c r="Y615" s="82"/>
      <c r="Z615" s="82"/>
      <c r="AA615" s="82"/>
      <c r="AB615" s="82"/>
      <c r="AC615" s="82"/>
      <c r="AD615" s="82"/>
      <c r="AE615" s="82"/>
      <c r="AF615" s="82"/>
      <c r="AG615" s="82"/>
      <c r="AH615" s="82"/>
      <c r="AI615" s="82"/>
      <c r="AJ615" s="82"/>
      <c r="AK615" s="82"/>
      <c r="AL615" s="82"/>
      <c r="AM615" s="147"/>
      <c r="AN615" s="82"/>
      <c r="AO615" s="82"/>
      <c r="AP615" s="82"/>
      <c r="AQ615" s="82"/>
      <c r="AR615" s="82"/>
      <c r="AS615" s="82"/>
      <c r="AT615" s="82"/>
      <c r="AU615" s="82"/>
      <c r="AV615" s="82"/>
      <c r="AW615" s="82"/>
      <c r="AX615" s="82"/>
      <c r="AY615" s="82"/>
      <c r="AZ615" s="82"/>
      <c r="BA615" s="82"/>
      <c r="BB615" s="147"/>
      <c r="BC615" s="82"/>
      <c r="BD615" s="82"/>
      <c r="BE615" s="82"/>
      <c r="BF615" s="82"/>
      <c r="BG615" s="82"/>
      <c r="BH615" s="82"/>
      <c r="BI615" s="82"/>
      <c r="BJ615" s="82"/>
      <c r="BK615" s="82"/>
      <c r="BL615" s="82"/>
      <c r="BM615" s="82"/>
      <c r="BN615" s="147"/>
      <c r="BO615" s="170"/>
      <c r="BP615" s="165"/>
    </row>
    <row r="616" spans="1:68" ht="22.5" customHeight="1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237"/>
      <c r="N616" s="82"/>
      <c r="O616" s="82"/>
      <c r="P616" s="82"/>
      <c r="Q616" s="82"/>
      <c r="R616" s="82"/>
      <c r="S616" s="82"/>
      <c r="T616" s="147"/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  <c r="AL616" s="82"/>
      <c r="AM616" s="147"/>
      <c r="AN616" s="82"/>
      <c r="AO616" s="82"/>
      <c r="AP616" s="82"/>
      <c r="AQ616" s="82"/>
      <c r="AR616" s="82"/>
      <c r="AS616" s="82"/>
      <c r="AT616" s="82"/>
      <c r="AU616" s="82"/>
      <c r="AV616" s="82"/>
      <c r="AW616" s="82"/>
      <c r="AX616" s="82"/>
      <c r="AY616" s="82"/>
      <c r="AZ616" s="82"/>
      <c r="BA616" s="82"/>
      <c r="BB616" s="147"/>
      <c r="BC616" s="82"/>
      <c r="BD616" s="82"/>
      <c r="BE616" s="82"/>
      <c r="BF616" s="82"/>
      <c r="BG616" s="82"/>
      <c r="BH616" s="82"/>
      <c r="BI616" s="82"/>
      <c r="BJ616" s="82"/>
      <c r="BK616" s="82"/>
      <c r="BL616" s="82"/>
      <c r="BM616" s="82"/>
      <c r="BN616" s="147"/>
      <c r="BO616" s="170"/>
      <c r="BP616" s="165"/>
    </row>
    <row r="617" spans="1:68" ht="22.5" customHeight="1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237"/>
      <c r="N617" s="82"/>
      <c r="O617" s="82"/>
      <c r="P617" s="82"/>
      <c r="Q617" s="82"/>
      <c r="R617" s="82"/>
      <c r="S617" s="82"/>
      <c r="T617" s="147"/>
      <c r="U617" s="82"/>
      <c r="V617" s="82"/>
      <c r="W617" s="82"/>
      <c r="X617" s="82"/>
      <c r="Y617" s="82"/>
      <c r="Z617" s="82"/>
      <c r="AA617" s="82"/>
      <c r="AB617" s="82"/>
      <c r="AC617" s="82"/>
      <c r="AD617" s="82"/>
      <c r="AE617" s="82"/>
      <c r="AF617" s="82"/>
      <c r="AG617" s="82"/>
      <c r="AH617" s="82"/>
      <c r="AI617" s="82"/>
      <c r="AJ617" s="82"/>
      <c r="AK617" s="82"/>
      <c r="AL617" s="82"/>
      <c r="AM617" s="147"/>
      <c r="AN617" s="82"/>
      <c r="AO617" s="82"/>
      <c r="AP617" s="82"/>
      <c r="AQ617" s="82"/>
      <c r="AR617" s="82"/>
      <c r="AS617" s="82"/>
      <c r="AT617" s="82"/>
      <c r="AU617" s="82"/>
      <c r="AV617" s="82"/>
      <c r="AW617" s="82"/>
      <c r="AX617" s="82"/>
      <c r="AY617" s="82"/>
      <c r="AZ617" s="82"/>
      <c r="BA617" s="82"/>
      <c r="BB617" s="147"/>
      <c r="BC617" s="82"/>
      <c r="BD617" s="82"/>
      <c r="BE617" s="82"/>
      <c r="BF617" s="82"/>
      <c r="BG617" s="82"/>
      <c r="BH617" s="82"/>
      <c r="BI617" s="82"/>
      <c r="BJ617" s="82"/>
      <c r="BK617" s="82"/>
      <c r="BL617" s="82"/>
      <c r="BM617" s="82"/>
      <c r="BN617" s="147"/>
      <c r="BO617" s="170"/>
      <c r="BP617" s="165"/>
    </row>
    <row r="618" spans="1:68" ht="22.5" customHeight="1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237"/>
      <c r="N618" s="82"/>
      <c r="O618" s="82"/>
      <c r="P618" s="82"/>
      <c r="Q618" s="82"/>
      <c r="R618" s="82"/>
      <c r="S618" s="82"/>
      <c r="T618" s="147"/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  <c r="AL618" s="82"/>
      <c r="AM618" s="147"/>
      <c r="AN618" s="82"/>
      <c r="AO618" s="82"/>
      <c r="AP618" s="82"/>
      <c r="AQ618" s="82"/>
      <c r="AR618" s="82"/>
      <c r="AS618" s="82"/>
      <c r="AT618" s="82"/>
      <c r="AU618" s="82"/>
      <c r="AV618" s="82"/>
      <c r="AW618" s="82"/>
      <c r="AX618" s="82"/>
      <c r="AY618" s="82"/>
      <c r="AZ618" s="82"/>
      <c r="BA618" s="82"/>
      <c r="BB618" s="147"/>
      <c r="BC618" s="82"/>
      <c r="BD618" s="82"/>
      <c r="BE618" s="82"/>
      <c r="BF618" s="82"/>
      <c r="BG618" s="82"/>
      <c r="BH618" s="82"/>
      <c r="BI618" s="82"/>
      <c r="BJ618" s="82"/>
      <c r="BK618" s="82"/>
      <c r="BL618" s="82"/>
      <c r="BM618" s="82"/>
      <c r="BN618" s="147"/>
      <c r="BO618" s="170"/>
      <c r="BP618" s="165"/>
    </row>
    <row r="619" spans="1:68" ht="22.5" customHeight="1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237"/>
      <c r="N619" s="82"/>
      <c r="O619" s="82"/>
      <c r="P619" s="82"/>
      <c r="Q619" s="82"/>
      <c r="R619" s="82"/>
      <c r="S619" s="82"/>
      <c r="T619" s="147"/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  <c r="AL619" s="82"/>
      <c r="AM619" s="147"/>
      <c r="AN619" s="82"/>
      <c r="AO619" s="82"/>
      <c r="AP619" s="82"/>
      <c r="AQ619" s="82"/>
      <c r="AR619" s="82"/>
      <c r="AS619" s="82"/>
      <c r="AT619" s="82"/>
      <c r="AU619" s="82"/>
      <c r="AV619" s="82"/>
      <c r="AW619" s="82"/>
      <c r="AX619" s="82"/>
      <c r="AY619" s="82"/>
      <c r="AZ619" s="82"/>
      <c r="BA619" s="82"/>
      <c r="BB619" s="147"/>
      <c r="BC619" s="82"/>
      <c r="BD619" s="82"/>
      <c r="BE619" s="82"/>
      <c r="BF619" s="82"/>
      <c r="BG619" s="82"/>
      <c r="BH619" s="82"/>
      <c r="BI619" s="82"/>
      <c r="BJ619" s="82"/>
      <c r="BK619" s="82"/>
      <c r="BL619" s="82"/>
      <c r="BM619" s="82"/>
      <c r="BN619" s="147"/>
      <c r="BO619" s="170"/>
      <c r="BP619" s="165"/>
    </row>
    <row r="620" spans="1:68" ht="22.5" customHeight="1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237"/>
      <c r="N620" s="82"/>
      <c r="O620" s="82"/>
      <c r="P620" s="82"/>
      <c r="Q620" s="82"/>
      <c r="R620" s="82"/>
      <c r="S620" s="82"/>
      <c r="T620" s="147"/>
      <c r="U620" s="82"/>
      <c r="V620" s="82"/>
      <c r="W620" s="82"/>
      <c r="X620" s="82"/>
      <c r="Y620" s="82"/>
      <c r="Z620" s="82"/>
      <c r="AA620" s="82"/>
      <c r="AB620" s="82"/>
      <c r="AC620" s="82"/>
      <c r="AD620" s="82"/>
      <c r="AE620" s="82"/>
      <c r="AF620" s="82"/>
      <c r="AG620" s="82"/>
      <c r="AH620" s="82"/>
      <c r="AI620" s="82"/>
      <c r="AJ620" s="82"/>
      <c r="AK620" s="82"/>
      <c r="AL620" s="82"/>
      <c r="AM620" s="147"/>
      <c r="AN620" s="82"/>
      <c r="AO620" s="82"/>
      <c r="AP620" s="82"/>
      <c r="AQ620" s="82"/>
      <c r="AR620" s="82"/>
      <c r="AS620" s="82"/>
      <c r="AT620" s="82"/>
      <c r="AU620" s="82"/>
      <c r="AV620" s="82"/>
      <c r="AW620" s="82"/>
      <c r="AX620" s="82"/>
      <c r="AY620" s="82"/>
      <c r="AZ620" s="82"/>
      <c r="BA620" s="82"/>
      <c r="BB620" s="147"/>
      <c r="BC620" s="82"/>
      <c r="BD620" s="82"/>
      <c r="BE620" s="82"/>
      <c r="BF620" s="82"/>
      <c r="BG620" s="82"/>
      <c r="BH620" s="82"/>
      <c r="BI620" s="82"/>
      <c r="BJ620" s="82"/>
      <c r="BK620" s="82"/>
      <c r="BL620" s="82"/>
      <c r="BM620" s="82"/>
      <c r="BN620" s="147"/>
      <c r="BO620" s="170"/>
      <c r="BP620" s="165"/>
    </row>
    <row r="621" spans="1:68" ht="22.5" customHeight="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237"/>
      <c r="N621" s="82"/>
      <c r="O621" s="82"/>
      <c r="P621" s="82"/>
      <c r="Q621" s="82"/>
      <c r="R621" s="82"/>
      <c r="S621" s="82"/>
      <c r="T621" s="147"/>
      <c r="U621" s="82"/>
      <c r="V621" s="82"/>
      <c r="W621" s="82"/>
      <c r="X621" s="82"/>
      <c r="Y621" s="82"/>
      <c r="Z621" s="82"/>
      <c r="AA621" s="82"/>
      <c r="AB621" s="82"/>
      <c r="AC621" s="82"/>
      <c r="AD621" s="82"/>
      <c r="AE621" s="82"/>
      <c r="AF621" s="82"/>
      <c r="AG621" s="82"/>
      <c r="AH621" s="82"/>
      <c r="AI621" s="82"/>
      <c r="AJ621" s="82"/>
      <c r="AK621" s="82"/>
      <c r="AL621" s="82"/>
      <c r="AM621" s="147"/>
      <c r="AN621" s="82"/>
      <c r="AO621" s="82"/>
      <c r="AP621" s="82"/>
      <c r="AQ621" s="82"/>
      <c r="AR621" s="82"/>
      <c r="AS621" s="82"/>
      <c r="AT621" s="82"/>
      <c r="AU621" s="82"/>
      <c r="AV621" s="82"/>
      <c r="AW621" s="82"/>
      <c r="AX621" s="82"/>
      <c r="AY621" s="82"/>
      <c r="AZ621" s="82"/>
      <c r="BA621" s="82"/>
      <c r="BB621" s="147"/>
      <c r="BC621" s="82"/>
      <c r="BD621" s="82"/>
      <c r="BE621" s="82"/>
      <c r="BF621" s="82"/>
      <c r="BG621" s="82"/>
      <c r="BH621" s="82"/>
      <c r="BI621" s="82"/>
      <c r="BJ621" s="82"/>
      <c r="BK621" s="82"/>
      <c r="BL621" s="82"/>
      <c r="BM621" s="82"/>
      <c r="BN621" s="147"/>
      <c r="BO621" s="170"/>
      <c r="BP621" s="165"/>
    </row>
    <row r="622" spans="1:68" ht="22.5" customHeight="1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237"/>
      <c r="N622" s="82"/>
      <c r="O622" s="82"/>
      <c r="P622" s="82"/>
      <c r="Q622" s="82"/>
      <c r="R622" s="82"/>
      <c r="S622" s="82"/>
      <c r="T622" s="147"/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  <c r="AL622" s="82"/>
      <c r="AM622" s="147"/>
      <c r="AN622" s="82"/>
      <c r="AO622" s="82"/>
      <c r="AP622" s="82"/>
      <c r="AQ622" s="82"/>
      <c r="AR622" s="82"/>
      <c r="AS622" s="82"/>
      <c r="AT622" s="82"/>
      <c r="AU622" s="82"/>
      <c r="AV622" s="82"/>
      <c r="AW622" s="82"/>
      <c r="AX622" s="82"/>
      <c r="AY622" s="82"/>
      <c r="AZ622" s="82"/>
      <c r="BA622" s="82"/>
      <c r="BB622" s="147"/>
      <c r="BC622" s="82"/>
      <c r="BD622" s="82"/>
      <c r="BE622" s="82"/>
      <c r="BF622" s="82"/>
      <c r="BG622" s="82"/>
      <c r="BH622" s="82"/>
      <c r="BI622" s="82"/>
      <c r="BJ622" s="82"/>
      <c r="BK622" s="82"/>
      <c r="BL622" s="82"/>
      <c r="BM622" s="82"/>
      <c r="BN622" s="147"/>
      <c r="BO622" s="170"/>
      <c r="BP622" s="165"/>
    </row>
    <row r="623" spans="1:68" ht="22.5" customHeight="1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237"/>
      <c r="N623" s="82"/>
      <c r="O623" s="82"/>
      <c r="P623" s="82"/>
      <c r="Q623" s="82"/>
      <c r="R623" s="82"/>
      <c r="S623" s="82"/>
      <c r="T623" s="147"/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  <c r="AL623" s="82"/>
      <c r="AM623" s="147"/>
      <c r="AN623" s="82"/>
      <c r="AO623" s="82"/>
      <c r="AP623" s="82"/>
      <c r="AQ623" s="82"/>
      <c r="AR623" s="82"/>
      <c r="AS623" s="82"/>
      <c r="AT623" s="82"/>
      <c r="AU623" s="82"/>
      <c r="AV623" s="82"/>
      <c r="AW623" s="82"/>
      <c r="AX623" s="82"/>
      <c r="AY623" s="82"/>
      <c r="AZ623" s="82"/>
      <c r="BA623" s="82"/>
      <c r="BB623" s="147"/>
      <c r="BC623" s="82"/>
      <c r="BD623" s="82"/>
      <c r="BE623" s="82"/>
      <c r="BF623" s="82"/>
      <c r="BG623" s="82"/>
      <c r="BH623" s="82"/>
      <c r="BI623" s="82"/>
      <c r="BJ623" s="82"/>
      <c r="BK623" s="82"/>
      <c r="BL623" s="82"/>
      <c r="BM623" s="82"/>
      <c r="BN623" s="147"/>
      <c r="BO623" s="170"/>
      <c r="BP623" s="165"/>
    </row>
    <row r="624" spans="1:68" ht="22.5" customHeight="1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237"/>
      <c r="N624" s="82"/>
      <c r="O624" s="82"/>
      <c r="P624" s="82"/>
      <c r="Q624" s="82"/>
      <c r="R624" s="82"/>
      <c r="S624" s="82"/>
      <c r="T624" s="147"/>
      <c r="U624" s="82"/>
      <c r="V624" s="82"/>
      <c r="W624" s="82"/>
      <c r="X624" s="82"/>
      <c r="Y624" s="82"/>
      <c r="Z624" s="82"/>
      <c r="AA624" s="82"/>
      <c r="AB624" s="82"/>
      <c r="AC624" s="82"/>
      <c r="AD624" s="82"/>
      <c r="AE624" s="82"/>
      <c r="AF624" s="82"/>
      <c r="AG624" s="82"/>
      <c r="AH624" s="82"/>
      <c r="AI624" s="82"/>
      <c r="AJ624" s="82"/>
      <c r="AK624" s="82"/>
      <c r="AL624" s="82"/>
      <c r="AM624" s="147"/>
      <c r="AN624" s="82"/>
      <c r="AO624" s="82"/>
      <c r="AP624" s="82"/>
      <c r="AQ624" s="82"/>
      <c r="AR624" s="82"/>
      <c r="AS624" s="82"/>
      <c r="AT624" s="82"/>
      <c r="AU624" s="82"/>
      <c r="AV624" s="82"/>
      <c r="AW624" s="82"/>
      <c r="AX624" s="82"/>
      <c r="AY624" s="82"/>
      <c r="AZ624" s="82"/>
      <c r="BA624" s="82"/>
      <c r="BB624" s="147"/>
      <c r="BC624" s="82"/>
      <c r="BD624" s="82"/>
      <c r="BE624" s="82"/>
      <c r="BF624" s="82"/>
      <c r="BG624" s="82"/>
      <c r="BH624" s="82"/>
      <c r="BI624" s="82"/>
      <c r="BJ624" s="82"/>
      <c r="BK624" s="82"/>
      <c r="BL624" s="82"/>
      <c r="BM624" s="82"/>
      <c r="BN624" s="147"/>
      <c r="BO624" s="170"/>
      <c r="BP624" s="165"/>
    </row>
    <row r="625" spans="1:68" ht="22.5" customHeight="1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237"/>
      <c r="N625" s="82"/>
      <c r="O625" s="82"/>
      <c r="P625" s="82"/>
      <c r="Q625" s="82"/>
      <c r="R625" s="82"/>
      <c r="S625" s="82"/>
      <c r="T625" s="147"/>
      <c r="U625" s="82"/>
      <c r="V625" s="82"/>
      <c r="W625" s="82"/>
      <c r="X625" s="82"/>
      <c r="Y625" s="82"/>
      <c r="Z625" s="82"/>
      <c r="AA625" s="82"/>
      <c r="AB625" s="82"/>
      <c r="AC625" s="82"/>
      <c r="AD625" s="82"/>
      <c r="AE625" s="82"/>
      <c r="AF625" s="82"/>
      <c r="AG625" s="82"/>
      <c r="AH625" s="82"/>
      <c r="AI625" s="82"/>
      <c r="AJ625" s="82"/>
      <c r="AK625" s="82"/>
      <c r="AL625" s="82"/>
      <c r="AM625" s="147"/>
      <c r="AN625" s="82"/>
      <c r="AO625" s="82"/>
      <c r="AP625" s="82"/>
      <c r="AQ625" s="82"/>
      <c r="AR625" s="82"/>
      <c r="AS625" s="82"/>
      <c r="AT625" s="82"/>
      <c r="AU625" s="82"/>
      <c r="AV625" s="82"/>
      <c r="AW625" s="82"/>
      <c r="AX625" s="82"/>
      <c r="AY625" s="82"/>
      <c r="AZ625" s="82"/>
      <c r="BA625" s="82"/>
      <c r="BB625" s="147"/>
      <c r="BC625" s="82"/>
      <c r="BD625" s="82"/>
      <c r="BE625" s="82"/>
      <c r="BF625" s="82"/>
      <c r="BG625" s="82"/>
      <c r="BH625" s="82"/>
      <c r="BI625" s="82"/>
      <c r="BJ625" s="82"/>
      <c r="BK625" s="82"/>
      <c r="BL625" s="82"/>
      <c r="BM625" s="82"/>
      <c r="BN625" s="147"/>
      <c r="BO625" s="170"/>
      <c r="BP625" s="165"/>
    </row>
    <row r="626" spans="1:68" ht="22.5" customHeight="1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237"/>
      <c r="N626" s="82"/>
      <c r="O626" s="82"/>
      <c r="P626" s="82"/>
      <c r="Q626" s="82"/>
      <c r="R626" s="82"/>
      <c r="S626" s="82"/>
      <c r="T626" s="147"/>
      <c r="U626" s="82"/>
      <c r="V626" s="82"/>
      <c r="W626" s="82"/>
      <c r="X626" s="82"/>
      <c r="Y626" s="82"/>
      <c r="Z626" s="82"/>
      <c r="AA626" s="82"/>
      <c r="AB626" s="82"/>
      <c r="AC626" s="82"/>
      <c r="AD626" s="82"/>
      <c r="AE626" s="82"/>
      <c r="AF626" s="82"/>
      <c r="AG626" s="82"/>
      <c r="AH626" s="82"/>
      <c r="AI626" s="82"/>
      <c r="AJ626" s="82"/>
      <c r="AK626" s="82"/>
      <c r="AL626" s="82"/>
      <c r="AM626" s="147"/>
      <c r="AN626" s="82"/>
      <c r="AO626" s="82"/>
      <c r="AP626" s="82"/>
      <c r="AQ626" s="82"/>
      <c r="AR626" s="82"/>
      <c r="AS626" s="82"/>
      <c r="AT626" s="82"/>
      <c r="AU626" s="82"/>
      <c r="AV626" s="82"/>
      <c r="AW626" s="82"/>
      <c r="AX626" s="82"/>
      <c r="AY626" s="82"/>
      <c r="AZ626" s="82"/>
      <c r="BA626" s="82"/>
      <c r="BB626" s="147"/>
      <c r="BC626" s="82"/>
      <c r="BD626" s="82"/>
      <c r="BE626" s="82"/>
      <c r="BF626" s="82"/>
      <c r="BG626" s="82"/>
      <c r="BH626" s="82"/>
      <c r="BI626" s="82"/>
      <c r="BJ626" s="82"/>
      <c r="BK626" s="82"/>
      <c r="BL626" s="82"/>
      <c r="BM626" s="82"/>
      <c r="BN626" s="147"/>
      <c r="BO626" s="170"/>
      <c r="BP626" s="165"/>
    </row>
    <row r="627" spans="1:68" ht="22.5" customHeight="1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237"/>
      <c r="N627" s="82"/>
      <c r="O627" s="82"/>
      <c r="P627" s="82"/>
      <c r="Q627" s="82"/>
      <c r="R627" s="82"/>
      <c r="S627" s="82"/>
      <c r="T627" s="147"/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  <c r="AL627" s="82"/>
      <c r="AM627" s="147"/>
      <c r="AN627" s="82"/>
      <c r="AO627" s="82"/>
      <c r="AP627" s="82"/>
      <c r="AQ627" s="82"/>
      <c r="AR627" s="82"/>
      <c r="AS627" s="82"/>
      <c r="AT627" s="82"/>
      <c r="AU627" s="82"/>
      <c r="AV627" s="82"/>
      <c r="AW627" s="82"/>
      <c r="AX627" s="82"/>
      <c r="AY627" s="82"/>
      <c r="AZ627" s="82"/>
      <c r="BA627" s="82"/>
      <c r="BB627" s="147"/>
      <c r="BC627" s="82"/>
      <c r="BD627" s="82"/>
      <c r="BE627" s="82"/>
      <c r="BF627" s="82"/>
      <c r="BG627" s="82"/>
      <c r="BH627" s="82"/>
      <c r="BI627" s="82"/>
      <c r="BJ627" s="82"/>
      <c r="BK627" s="82"/>
      <c r="BL627" s="82"/>
      <c r="BM627" s="82"/>
      <c r="BN627" s="147"/>
      <c r="BO627" s="170"/>
      <c r="BP627" s="165"/>
    </row>
    <row r="628" spans="1:68" ht="22.5" customHeight="1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237"/>
      <c r="N628" s="82"/>
      <c r="O628" s="82"/>
      <c r="P628" s="82"/>
      <c r="Q628" s="82"/>
      <c r="R628" s="82"/>
      <c r="S628" s="82"/>
      <c r="T628" s="147"/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  <c r="AL628" s="82"/>
      <c r="AM628" s="147"/>
      <c r="AN628" s="82"/>
      <c r="AO628" s="82"/>
      <c r="AP628" s="82"/>
      <c r="AQ628" s="82"/>
      <c r="AR628" s="82"/>
      <c r="AS628" s="82"/>
      <c r="AT628" s="82"/>
      <c r="AU628" s="82"/>
      <c r="AV628" s="82"/>
      <c r="AW628" s="82"/>
      <c r="AX628" s="82"/>
      <c r="AY628" s="82"/>
      <c r="AZ628" s="82"/>
      <c r="BA628" s="82"/>
      <c r="BB628" s="147"/>
      <c r="BC628" s="82"/>
      <c r="BD628" s="82"/>
      <c r="BE628" s="82"/>
      <c r="BF628" s="82"/>
      <c r="BG628" s="82"/>
      <c r="BH628" s="82"/>
      <c r="BI628" s="82"/>
      <c r="BJ628" s="82"/>
      <c r="BK628" s="82"/>
      <c r="BL628" s="82"/>
      <c r="BM628" s="82"/>
      <c r="BN628" s="147"/>
      <c r="BO628" s="170"/>
      <c r="BP628" s="165"/>
    </row>
    <row r="629" spans="1:68" ht="22.5" customHeight="1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237"/>
      <c r="N629" s="82"/>
      <c r="O629" s="82"/>
      <c r="P629" s="82"/>
      <c r="Q629" s="82"/>
      <c r="R629" s="82"/>
      <c r="S629" s="82"/>
      <c r="T629" s="147"/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  <c r="AL629" s="82"/>
      <c r="AM629" s="147"/>
      <c r="AN629" s="82"/>
      <c r="AO629" s="82"/>
      <c r="AP629" s="82"/>
      <c r="AQ629" s="82"/>
      <c r="AR629" s="82"/>
      <c r="AS629" s="82"/>
      <c r="AT629" s="82"/>
      <c r="AU629" s="82"/>
      <c r="AV629" s="82"/>
      <c r="AW629" s="82"/>
      <c r="AX629" s="82"/>
      <c r="AY629" s="82"/>
      <c r="AZ629" s="82"/>
      <c r="BA629" s="82"/>
      <c r="BB629" s="147"/>
      <c r="BC629" s="82"/>
      <c r="BD629" s="82"/>
      <c r="BE629" s="82"/>
      <c r="BF629" s="82"/>
      <c r="BG629" s="82"/>
      <c r="BH629" s="82"/>
      <c r="BI629" s="82"/>
      <c r="BJ629" s="82"/>
      <c r="BK629" s="82"/>
      <c r="BL629" s="82"/>
      <c r="BM629" s="82"/>
      <c r="BN629" s="147"/>
      <c r="BO629" s="170"/>
      <c r="BP629" s="165"/>
    </row>
    <row r="630" spans="1:68" ht="22.5" customHeight="1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237"/>
      <c r="N630" s="82"/>
      <c r="O630" s="82"/>
      <c r="P630" s="82"/>
      <c r="Q630" s="82"/>
      <c r="R630" s="82"/>
      <c r="S630" s="82"/>
      <c r="T630" s="147"/>
      <c r="U630" s="82"/>
      <c r="V630" s="82"/>
      <c r="W630" s="82"/>
      <c r="X630" s="82"/>
      <c r="Y630" s="82"/>
      <c r="Z630" s="82"/>
      <c r="AA630" s="82"/>
      <c r="AB630" s="82"/>
      <c r="AC630" s="82"/>
      <c r="AD630" s="82"/>
      <c r="AE630" s="82"/>
      <c r="AF630" s="82"/>
      <c r="AG630" s="82"/>
      <c r="AH630" s="82"/>
      <c r="AI630" s="82"/>
      <c r="AJ630" s="82"/>
      <c r="AK630" s="82"/>
      <c r="AL630" s="82"/>
      <c r="AM630" s="147"/>
      <c r="AN630" s="82"/>
      <c r="AO630" s="82"/>
      <c r="AP630" s="82"/>
      <c r="AQ630" s="82"/>
      <c r="AR630" s="82"/>
      <c r="AS630" s="82"/>
      <c r="AT630" s="82"/>
      <c r="AU630" s="82"/>
      <c r="AV630" s="82"/>
      <c r="AW630" s="82"/>
      <c r="AX630" s="82"/>
      <c r="AY630" s="82"/>
      <c r="AZ630" s="82"/>
      <c r="BA630" s="82"/>
      <c r="BB630" s="147"/>
      <c r="BC630" s="82"/>
      <c r="BD630" s="82"/>
      <c r="BE630" s="82"/>
      <c r="BF630" s="82"/>
      <c r="BG630" s="82"/>
      <c r="BH630" s="82"/>
      <c r="BI630" s="82"/>
      <c r="BJ630" s="82"/>
      <c r="BK630" s="82"/>
      <c r="BL630" s="82"/>
      <c r="BM630" s="82"/>
      <c r="BN630" s="147"/>
      <c r="BO630" s="170"/>
      <c r="BP630" s="165"/>
    </row>
    <row r="631" spans="1:68" ht="22.5" customHeight="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237"/>
      <c r="N631" s="82"/>
      <c r="O631" s="82"/>
      <c r="P631" s="82"/>
      <c r="Q631" s="82"/>
      <c r="R631" s="82"/>
      <c r="S631" s="82"/>
      <c r="T631" s="147"/>
      <c r="U631" s="82"/>
      <c r="V631" s="82"/>
      <c r="W631" s="82"/>
      <c r="X631" s="82"/>
      <c r="Y631" s="82"/>
      <c r="Z631" s="82"/>
      <c r="AA631" s="82"/>
      <c r="AB631" s="82"/>
      <c r="AC631" s="82"/>
      <c r="AD631" s="82"/>
      <c r="AE631" s="82"/>
      <c r="AF631" s="82"/>
      <c r="AG631" s="82"/>
      <c r="AH631" s="82"/>
      <c r="AI631" s="82"/>
      <c r="AJ631" s="82"/>
      <c r="AK631" s="82"/>
      <c r="AL631" s="82"/>
      <c r="AM631" s="147"/>
      <c r="AN631" s="82"/>
      <c r="AO631" s="82"/>
      <c r="AP631" s="82"/>
      <c r="AQ631" s="82"/>
      <c r="AR631" s="82"/>
      <c r="AS631" s="82"/>
      <c r="AT631" s="82"/>
      <c r="AU631" s="82"/>
      <c r="AV631" s="82"/>
      <c r="AW631" s="82"/>
      <c r="AX631" s="82"/>
      <c r="AY631" s="82"/>
      <c r="AZ631" s="82"/>
      <c r="BA631" s="82"/>
      <c r="BB631" s="147"/>
      <c r="BC631" s="82"/>
      <c r="BD631" s="82"/>
      <c r="BE631" s="82"/>
      <c r="BF631" s="82"/>
      <c r="BG631" s="82"/>
      <c r="BH631" s="82"/>
      <c r="BI631" s="82"/>
      <c r="BJ631" s="82"/>
      <c r="BK631" s="82"/>
      <c r="BL631" s="82"/>
      <c r="BM631" s="82"/>
      <c r="BN631" s="147"/>
      <c r="BO631" s="170"/>
      <c r="BP631" s="165"/>
    </row>
    <row r="632" spans="1:68" ht="22.5" customHeight="1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237"/>
      <c r="N632" s="82"/>
      <c r="O632" s="82"/>
      <c r="P632" s="82"/>
      <c r="Q632" s="82"/>
      <c r="R632" s="82"/>
      <c r="S632" s="82"/>
      <c r="T632" s="147"/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  <c r="AL632" s="82"/>
      <c r="AM632" s="147"/>
      <c r="AN632" s="82"/>
      <c r="AO632" s="82"/>
      <c r="AP632" s="82"/>
      <c r="AQ632" s="82"/>
      <c r="AR632" s="82"/>
      <c r="AS632" s="82"/>
      <c r="AT632" s="82"/>
      <c r="AU632" s="82"/>
      <c r="AV632" s="82"/>
      <c r="AW632" s="82"/>
      <c r="AX632" s="82"/>
      <c r="AY632" s="82"/>
      <c r="AZ632" s="82"/>
      <c r="BA632" s="82"/>
      <c r="BB632" s="147"/>
      <c r="BC632" s="82"/>
      <c r="BD632" s="82"/>
      <c r="BE632" s="82"/>
      <c r="BF632" s="82"/>
      <c r="BG632" s="82"/>
      <c r="BH632" s="82"/>
      <c r="BI632" s="82"/>
      <c r="BJ632" s="82"/>
      <c r="BK632" s="82"/>
      <c r="BL632" s="82"/>
      <c r="BM632" s="82"/>
      <c r="BN632" s="147"/>
      <c r="BO632" s="170"/>
      <c r="BP632" s="165"/>
    </row>
    <row r="633" spans="1:68" ht="22.5" customHeight="1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237"/>
      <c r="N633" s="82"/>
      <c r="O633" s="82"/>
      <c r="P633" s="82"/>
      <c r="Q633" s="82"/>
      <c r="R633" s="82"/>
      <c r="S633" s="82"/>
      <c r="T633" s="147"/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  <c r="AL633" s="82"/>
      <c r="AM633" s="147"/>
      <c r="AN633" s="82"/>
      <c r="AO633" s="82"/>
      <c r="AP633" s="82"/>
      <c r="AQ633" s="82"/>
      <c r="AR633" s="82"/>
      <c r="AS633" s="82"/>
      <c r="AT633" s="82"/>
      <c r="AU633" s="82"/>
      <c r="AV633" s="82"/>
      <c r="AW633" s="82"/>
      <c r="AX633" s="82"/>
      <c r="AY633" s="82"/>
      <c r="AZ633" s="82"/>
      <c r="BA633" s="82"/>
      <c r="BB633" s="147"/>
      <c r="BC633" s="82"/>
      <c r="BD633" s="82"/>
      <c r="BE633" s="82"/>
      <c r="BF633" s="82"/>
      <c r="BG633" s="82"/>
      <c r="BH633" s="82"/>
      <c r="BI633" s="82"/>
      <c r="BJ633" s="82"/>
      <c r="BK633" s="82"/>
      <c r="BL633" s="82"/>
      <c r="BM633" s="82"/>
      <c r="BN633" s="147"/>
      <c r="BO633" s="170"/>
      <c r="BP633" s="165"/>
    </row>
    <row r="634" spans="1:68" ht="22.5" customHeight="1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237"/>
      <c r="N634" s="82"/>
      <c r="O634" s="82"/>
      <c r="P634" s="82"/>
      <c r="Q634" s="82"/>
      <c r="R634" s="82"/>
      <c r="S634" s="82"/>
      <c r="T634" s="147"/>
      <c r="U634" s="82"/>
      <c r="V634" s="82"/>
      <c r="W634" s="82"/>
      <c r="X634" s="82"/>
      <c r="Y634" s="82"/>
      <c r="Z634" s="82"/>
      <c r="AA634" s="82"/>
      <c r="AB634" s="82"/>
      <c r="AC634" s="82"/>
      <c r="AD634" s="82"/>
      <c r="AE634" s="82"/>
      <c r="AF634" s="82"/>
      <c r="AG634" s="82"/>
      <c r="AH634" s="82"/>
      <c r="AI634" s="82"/>
      <c r="AJ634" s="82"/>
      <c r="AK634" s="82"/>
      <c r="AL634" s="82"/>
      <c r="AM634" s="147"/>
      <c r="AN634" s="82"/>
      <c r="AO634" s="82"/>
      <c r="AP634" s="82"/>
      <c r="AQ634" s="82"/>
      <c r="AR634" s="82"/>
      <c r="AS634" s="82"/>
      <c r="AT634" s="82"/>
      <c r="AU634" s="82"/>
      <c r="AV634" s="82"/>
      <c r="AW634" s="82"/>
      <c r="AX634" s="82"/>
      <c r="AY634" s="82"/>
      <c r="AZ634" s="82"/>
      <c r="BA634" s="82"/>
      <c r="BB634" s="147"/>
      <c r="BC634" s="82"/>
      <c r="BD634" s="82"/>
      <c r="BE634" s="82"/>
      <c r="BF634" s="82"/>
      <c r="BG634" s="82"/>
      <c r="BH634" s="82"/>
      <c r="BI634" s="82"/>
      <c r="BJ634" s="82"/>
      <c r="BK634" s="82"/>
      <c r="BL634" s="82"/>
      <c r="BM634" s="82"/>
      <c r="BN634" s="147"/>
      <c r="BO634" s="170"/>
      <c r="BP634" s="165"/>
    </row>
    <row r="635" spans="1:68" ht="22.5" customHeight="1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237"/>
      <c r="N635" s="82"/>
      <c r="O635" s="82"/>
      <c r="P635" s="82"/>
      <c r="Q635" s="82"/>
      <c r="R635" s="82"/>
      <c r="S635" s="82"/>
      <c r="T635" s="147"/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  <c r="AL635" s="82"/>
      <c r="AM635" s="147"/>
      <c r="AN635" s="82"/>
      <c r="AO635" s="82"/>
      <c r="AP635" s="82"/>
      <c r="AQ635" s="82"/>
      <c r="AR635" s="82"/>
      <c r="AS635" s="82"/>
      <c r="AT635" s="82"/>
      <c r="AU635" s="82"/>
      <c r="AV635" s="82"/>
      <c r="AW635" s="82"/>
      <c r="AX635" s="82"/>
      <c r="AY635" s="82"/>
      <c r="AZ635" s="82"/>
      <c r="BA635" s="82"/>
      <c r="BB635" s="147"/>
      <c r="BC635" s="82"/>
      <c r="BD635" s="82"/>
      <c r="BE635" s="82"/>
      <c r="BF635" s="82"/>
      <c r="BG635" s="82"/>
      <c r="BH635" s="82"/>
      <c r="BI635" s="82"/>
      <c r="BJ635" s="82"/>
      <c r="BK635" s="82"/>
      <c r="BL635" s="82"/>
      <c r="BM635" s="82"/>
      <c r="BN635" s="147"/>
      <c r="BO635" s="170"/>
      <c r="BP635" s="165"/>
    </row>
    <row r="636" spans="1:68" ht="22.5" customHeight="1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237"/>
      <c r="N636" s="82"/>
      <c r="O636" s="82"/>
      <c r="P636" s="82"/>
      <c r="Q636" s="82"/>
      <c r="R636" s="82"/>
      <c r="S636" s="82"/>
      <c r="T636" s="147"/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  <c r="AL636" s="82"/>
      <c r="AM636" s="147"/>
      <c r="AN636" s="82"/>
      <c r="AO636" s="82"/>
      <c r="AP636" s="82"/>
      <c r="AQ636" s="82"/>
      <c r="AR636" s="82"/>
      <c r="AS636" s="82"/>
      <c r="AT636" s="82"/>
      <c r="AU636" s="82"/>
      <c r="AV636" s="82"/>
      <c r="AW636" s="82"/>
      <c r="AX636" s="82"/>
      <c r="AY636" s="82"/>
      <c r="AZ636" s="82"/>
      <c r="BA636" s="82"/>
      <c r="BB636" s="147"/>
      <c r="BC636" s="82"/>
      <c r="BD636" s="82"/>
      <c r="BE636" s="82"/>
      <c r="BF636" s="82"/>
      <c r="BG636" s="82"/>
      <c r="BH636" s="82"/>
      <c r="BI636" s="82"/>
      <c r="BJ636" s="82"/>
      <c r="BK636" s="82"/>
      <c r="BL636" s="82"/>
      <c r="BM636" s="82"/>
      <c r="BN636" s="147"/>
      <c r="BO636" s="170"/>
      <c r="BP636" s="165"/>
    </row>
    <row r="637" spans="1:68" ht="22.5" customHeight="1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237"/>
      <c r="N637" s="82"/>
      <c r="O637" s="82"/>
      <c r="P637" s="82"/>
      <c r="Q637" s="82"/>
      <c r="R637" s="82"/>
      <c r="S637" s="82"/>
      <c r="T637" s="147"/>
      <c r="U637" s="82"/>
      <c r="V637" s="82"/>
      <c r="W637" s="82"/>
      <c r="X637" s="82"/>
      <c r="Y637" s="82"/>
      <c r="Z637" s="82"/>
      <c r="AA637" s="82"/>
      <c r="AB637" s="82"/>
      <c r="AC637" s="82"/>
      <c r="AD637" s="82"/>
      <c r="AE637" s="82"/>
      <c r="AF637" s="82"/>
      <c r="AG637" s="82"/>
      <c r="AH637" s="82"/>
      <c r="AI637" s="82"/>
      <c r="AJ637" s="82"/>
      <c r="AK637" s="82"/>
      <c r="AL637" s="82"/>
      <c r="AM637" s="147"/>
      <c r="AN637" s="82"/>
      <c r="AO637" s="82"/>
      <c r="AP637" s="82"/>
      <c r="AQ637" s="82"/>
      <c r="AR637" s="82"/>
      <c r="AS637" s="82"/>
      <c r="AT637" s="82"/>
      <c r="AU637" s="82"/>
      <c r="AV637" s="82"/>
      <c r="AW637" s="82"/>
      <c r="AX637" s="82"/>
      <c r="AY637" s="82"/>
      <c r="AZ637" s="82"/>
      <c r="BA637" s="82"/>
      <c r="BB637" s="147"/>
      <c r="BC637" s="82"/>
      <c r="BD637" s="82"/>
      <c r="BE637" s="82"/>
      <c r="BF637" s="82"/>
      <c r="BG637" s="82"/>
      <c r="BH637" s="82"/>
      <c r="BI637" s="82"/>
      <c r="BJ637" s="82"/>
      <c r="BK637" s="82"/>
      <c r="BL637" s="82"/>
      <c r="BM637" s="82"/>
      <c r="BN637" s="147"/>
      <c r="BO637" s="170"/>
      <c r="BP637" s="165"/>
    </row>
    <row r="638" spans="1:68" ht="22.5" customHeight="1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237"/>
      <c r="N638" s="82"/>
      <c r="O638" s="82"/>
      <c r="P638" s="82"/>
      <c r="Q638" s="82"/>
      <c r="R638" s="82"/>
      <c r="S638" s="82"/>
      <c r="T638" s="147"/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  <c r="AL638" s="82"/>
      <c r="AM638" s="147"/>
      <c r="AN638" s="82"/>
      <c r="AO638" s="82"/>
      <c r="AP638" s="82"/>
      <c r="AQ638" s="82"/>
      <c r="AR638" s="82"/>
      <c r="AS638" s="82"/>
      <c r="AT638" s="82"/>
      <c r="AU638" s="82"/>
      <c r="AV638" s="82"/>
      <c r="AW638" s="82"/>
      <c r="AX638" s="82"/>
      <c r="AY638" s="82"/>
      <c r="AZ638" s="82"/>
      <c r="BA638" s="82"/>
      <c r="BB638" s="147"/>
      <c r="BC638" s="82"/>
      <c r="BD638" s="82"/>
      <c r="BE638" s="82"/>
      <c r="BF638" s="82"/>
      <c r="BG638" s="82"/>
      <c r="BH638" s="82"/>
      <c r="BI638" s="82"/>
      <c r="BJ638" s="82"/>
      <c r="BK638" s="82"/>
      <c r="BL638" s="82"/>
      <c r="BM638" s="82"/>
      <c r="BN638" s="147"/>
      <c r="BO638" s="170"/>
      <c r="BP638" s="165"/>
    </row>
    <row r="639" spans="1:68" ht="22.5" customHeight="1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237"/>
      <c r="N639" s="82"/>
      <c r="O639" s="82"/>
      <c r="P639" s="82"/>
      <c r="Q639" s="82"/>
      <c r="R639" s="82"/>
      <c r="S639" s="82"/>
      <c r="T639" s="147"/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  <c r="AL639" s="82"/>
      <c r="AM639" s="147"/>
      <c r="AN639" s="82"/>
      <c r="AO639" s="82"/>
      <c r="AP639" s="82"/>
      <c r="AQ639" s="82"/>
      <c r="AR639" s="82"/>
      <c r="AS639" s="82"/>
      <c r="AT639" s="82"/>
      <c r="AU639" s="82"/>
      <c r="AV639" s="82"/>
      <c r="AW639" s="82"/>
      <c r="AX639" s="82"/>
      <c r="AY639" s="82"/>
      <c r="AZ639" s="82"/>
      <c r="BA639" s="82"/>
      <c r="BB639" s="147"/>
      <c r="BC639" s="82"/>
      <c r="BD639" s="82"/>
      <c r="BE639" s="82"/>
      <c r="BF639" s="82"/>
      <c r="BG639" s="82"/>
      <c r="BH639" s="82"/>
      <c r="BI639" s="82"/>
      <c r="BJ639" s="82"/>
      <c r="BK639" s="82"/>
      <c r="BL639" s="82"/>
      <c r="BM639" s="82"/>
      <c r="BN639" s="147"/>
      <c r="BO639" s="170"/>
      <c r="BP639" s="165"/>
    </row>
    <row r="640" spans="1:68" ht="22.5" customHeight="1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237"/>
      <c r="N640" s="82"/>
      <c r="O640" s="82"/>
      <c r="P640" s="82"/>
      <c r="Q640" s="82"/>
      <c r="R640" s="82"/>
      <c r="S640" s="82"/>
      <c r="T640" s="147"/>
      <c r="U640" s="82"/>
      <c r="V640" s="82"/>
      <c r="W640" s="82"/>
      <c r="X640" s="82"/>
      <c r="Y640" s="82"/>
      <c r="Z640" s="82"/>
      <c r="AA640" s="82"/>
      <c r="AB640" s="82"/>
      <c r="AC640" s="82"/>
      <c r="AD640" s="82"/>
      <c r="AE640" s="82"/>
      <c r="AF640" s="82"/>
      <c r="AG640" s="82"/>
      <c r="AH640" s="82"/>
      <c r="AI640" s="82"/>
      <c r="AJ640" s="82"/>
      <c r="AK640" s="82"/>
      <c r="AL640" s="82"/>
      <c r="AM640" s="147"/>
      <c r="AN640" s="82"/>
      <c r="AO640" s="82"/>
      <c r="AP640" s="82"/>
      <c r="AQ640" s="82"/>
      <c r="AR640" s="82"/>
      <c r="AS640" s="82"/>
      <c r="AT640" s="82"/>
      <c r="AU640" s="82"/>
      <c r="AV640" s="82"/>
      <c r="AW640" s="82"/>
      <c r="AX640" s="82"/>
      <c r="AY640" s="82"/>
      <c r="AZ640" s="82"/>
      <c r="BA640" s="82"/>
      <c r="BB640" s="147"/>
      <c r="BC640" s="82"/>
      <c r="BD640" s="82"/>
      <c r="BE640" s="82"/>
      <c r="BF640" s="82"/>
      <c r="BG640" s="82"/>
      <c r="BH640" s="82"/>
      <c r="BI640" s="82"/>
      <c r="BJ640" s="82"/>
      <c r="BK640" s="82"/>
      <c r="BL640" s="82"/>
      <c r="BM640" s="82"/>
      <c r="BN640" s="147"/>
      <c r="BO640" s="170"/>
      <c r="BP640" s="165"/>
    </row>
    <row r="641" spans="1:68" ht="22.5" customHeight="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237"/>
      <c r="N641" s="82"/>
      <c r="O641" s="82"/>
      <c r="P641" s="82"/>
      <c r="Q641" s="82"/>
      <c r="R641" s="82"/>
      <c r="S641" s="82"/>
      <c r="T641" s="147"/>
      <c r="U641" s="82"/>
      <c r="V641" s="82"/>
      <c r="W641" s="82"/>
      <c r="X641" s="82"/>
      <c r="Y641" s="82"/>
      <c r="Z641" s="82"/>
      <c r="AA641" s="82"/>
      <c r="AB641" s="82"/>
      <c r="AC641" s="82"/>
      <c r="AD641" s="82"/>
      <c r="AE641" s="82"/>
      <c r="AF641" s="82"/>
      <c r="AG641" s="82"/>
      <c r="AH641" s="82"/>
      <c r="AI641" s="82"/>
      <c r="AJ641" s="82"/>
      <c r="AK641" s="82"/>
      <c r="AL641" s="82"/>
      <c r="AM641" s="147"/>
      <c r="AN641" s="82"/>
      <c r="AO641" s="82"/>
      <c r="AP641" s="82"/>
      <c r="AQ641" s="82"/>
      <c r="AR641" s="82"/>
      <c r="AS641" s="82"/>
      <c r="AT641" s="82"/>
      <c r="AU641" s="82"/>
      <c r="AV641" s="82"/>
      <c r="AW641" s="82"/>
      <c r="AX641" s="82"/>
      <c r="AY641" s="82"/>
      <c r="AZ641" s="82"/>
      <c r="BA641" s="82"/>
      <c r="BB641" s="147"/>
      <c r="BC641" s="82"/>
      <c r="BD641" s="82"/>
      <c r="BE641" s="82"/>
      <c r="BF641" s="82"/>
      <c r="BG641" s="82"/>
      <c r="BH641" s="82"/>
      <c r="BI641" s="82"/>
      <c r="BJ641" s="82"/>
      <c r="BK641" s="82"/>
      <c r="BL641" s="82"/>
      <c r="BM641" s="82"/>
      <c r="BN641" s="147"/>
      <c r="BO641" s="170"/>
      <c r="BP641" s="165"/>
    </row>
    <row r="642" spans="1:68" ht="22.5" customHeight="1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237"/>
      <c r="N642" s="82"/>
      <c r="O642" s="82"/>
      <c r="P642" s="82"/>
      <c r="Q642" s="82"/>
      <c r="R642" s="82"/>
      <c r="S642" s="82"/>
      <c r="T642" s="147"/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  <c r="AL642" s="82"/>
      <c r="AM642" s="147"/>
      <c r="AN642" s="82"/>
      <c r="AO642" s="82"/>
      <c r="AP642" s="82"/>
      <c r="AQ642" s="82"/>
      <c r="AR642" s="82"/>
      <c r="AS642" s="82"/>
      <c r="AT642" s="82"/>
      <c r="AU642" s="82"/>
      <c r="AV642" s="82"/>
      <c r="AW642" s="82"/>
      <c r="AX642" s="82"/>
      <c r="AY642" s="82"/>
      <c r="AZ642" s="82"/>
      <c r="BA642" s="82"/>
      <c r="BB642" s="147"/>
      <c r="BC642" s="82"/>
      <c r="BD642" s="82"/>
      <c r="BE642" s="82"/>
      <c r="BF642" s="82"/>
      <c r="BG642" s="82"/>
      <c r="BH642" s="82"/>
      <c r="BI642" s="82"/>
      <c r="BJ642" s="82"/>
      <c r="BK642" s="82"/>
      <c r="BL642" s="82"/>
      <c r="BM642" s="82"/>
      <c r="BN642" s="147"/>
      <c r="BO642" s="170"/>
      <c r="BP642" s="165"/>
    </row>
    <row r="643" spans="1:68" ht="22.5" customHeight="1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237"/>
      <c r="N643" s="82"/>
      <c r="O643" s="82"/>
      <c r="P643" s="82"/>
      <c r="Q643" s="82"/>
      <c r="R643" s="82"/>
      <c r="S643" s="82"/>
      <c r="T643" s="147"/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  <c r="AL643" s="82"/>
      <c r="AM643" s="147"/>
      <c r="AN643" s="82"/>
      <c r="AO643" s="82"/>
      <c r="AP643" s="82"/>
      <c r="AQ643" s="82"/>
      <c r="AR643" s="82"/>
      <c r="AS643" s="82"/>
      <c r="AT643" s="82"/>
      <c r="AU643" s="82"/>
      <c r="AV643" s="82"/>
      <c r="AW643" s="82"/>
      <c r="AX643" s="82"/>
      <c r="AY643" s="82"/>
      <c r="AZ643" s="82"/>
      <c r="BA643" s="82"/>
      <c r="BB643" s="147"/>
      <c r="BC643" s="82"/>
      <c r="BD643" s="82"/>
      <c r="BE643" s="82"/>
      <c r="BF643" s="82"/>
      <c r="BG643" s="82"/>
      <c r="BH643" s="82"/>
      <c r="BI643" s="82"/>
      <c r="BJ643" s="82"/>
      <c r="BK643" s="82"/>
      <c r="BL643" s="82"/>
      <c r="BM643" s="82"/>
      <c r="BN643" s="147"/>
      <c r="BO643" s="170"/>
      <c r="BP643" s="165"/>
    </row>
    <row r="644" spans="1:68" ht="22.5" customHeight="1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237"/>
      <c r="N644" s="82"/>
      <c r="O644" s="82"/>
      <c r="P644" s="82"/>
      <c r="Q644" s="82"/>
      <c r="R644" s="82"/>
      <c r="S644" s="82"/>
      <c r="T644" s="147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  <c r="AL644" s="82"/>
      <c r="AM644" s="147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147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147"/>
      <c r="BO644" s="170"/>
      <c r="BP644" s="165"/>
    </row>
    <row r="645" spans="1:68" ht="22.5" customHeight="1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237"/>
      <c r="N645" s="82"/>
      <c r="O645" s="82"/>
      <c r="P645" s="82"/>
      <c r="Q645" s="82"/>
      <c r="R645" s="82"/>
      <c r="S645" s="82"/>
      <c r="T645" s="147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  <c r="AL645" s="82"/>
      <c r="AM645" s="147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/>
      <c r="AZ645" s="82"/>
      <c r="BA645" s="82"/>
      <c r="BB645" s="147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/>
      <c r="BN645" s="147"/>
      <c r="BO645" s="170"/>
      <c r="BP645" s="165"/>
    </row>
    <row r="646" spans="1:68" ht="22.5" customHeight="1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237"/>
      <c r="N646" s="82"/>
      <c r="O646" s="82"/>
      <c r="P646" s="82"/>
      <c r="Q646" s="82"/>
      <c r="R646" s="82"/>
      <c r="S646" s="82"/>
      <c r="T646" s="147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  <c r="AL646" s="82"/>
      <c r="AM646" s="147"/>
      <c r="AN646" s="82"/>
      <c r="AO646" s="82"/>
      <c r="AP646" s="82"/>
      <c r="AQ646" s="82"/>
      <c r="AR646" s="82"/>
      <c r="AS646" s="82"/>
      <c r="AT646" s="82"/>
      <c r="AU646" s="82"/>
      <c r="AV646" s="82"/>
      <c r="AW646" s="82"/>
      <c r="AX646" s="82"/>
      <c r="AY646" s="82"/>
      <c r="AZ646" s="82"/>
      <c r="BA646" s="82"/>
      <c r="BB646" s="147"/>
      <c r="BC646" s="82"/>
      <c r="BD646" s="82"/>
      <c r="BE646" s="82"/>
      <c r="BF646" s="82"/>
      <c r="BG646" s="82"/>
      <c r="BH646" s="82"/>
      <c r="BI646" s="82"/>
      <c r="BJ646" s="82"/>
      <c r="BK646" s="82"/>
      <c r="BL646" s="82"/>
      <c r="BM646" s="82"/>
      <c r="BN646" s="147"/>
      <c r="BO646" s="170"/>
      <c r="BP646" s="165"/>
    </row>
    <row r="647" spans="1:68" ht="22.5" customHeight="1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237"/>
      <c r="N647" s="82"/>
      <c r="O647" s="82"/>
      <c r="P647" s="82"/>
      <c r="Q647" s="82"/>
      <c r="R647" s="82"/>
      <c r="S647" s="82"/>
      <c r="T647" s="147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  <c r="AL647" s="82"/>
      <c r="AM647" s="147"/>
      <c r="AN647" s="82"/>
      <c r="AO647" s="82"/>
      <c r="AP647" s="82"/>
      <c r="AQ647" s="82"/>
      <c r="AR647" s="82"/>
      <c r="AS647" s="82"/>
      <c r="AT647" s="82"/>
      <c r="AU647" s="82"/>
      <c r="AV647" s="82"/>
      <c r="AW647" s="82"/>
      <c r="AX647" s="82"/>
      <c r="AY647" s="82"/>
      <c r="AZ647" s="82"/>
      <c r="BA647" s="82"/>
      <c r="BB647" s="147"/>
      <c r="BC647" s="82"/>
      <c r="BD647" s="82"/>
      <c r="BE647" s="82"/>
      <c r="BF647" s="82"/>
      <c r="BG647" s="82"/>
      <c r="BH647" s="82"/>
      <c r="BI647" s="82"/>
      <c r="BJ647" s="82"/>
      <c r="BK647" s="82"/>
      <c r="BL647" s="82"/>
      <c r="BM647" s="82"/>
      <c r="BN647" s="147"/>
      <c r="BO647" s="170"/>
      <c r="BP647" s="165"/>
    </row>
    <row r="648" spans="1:68" ht="22.5" customHeight="1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237"/>
      <c r="N648" s="82"/>
      <c r="O648" s="82"/>
      <c r="P648" s="82"/>
      <c r="Q648" s="82"/>
      <c r="R648" s="82"/>
      <c r="S648" s="82"/>
      <c r="T648" s="147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  <c r="AL648" s="82"/>
      <c r="AM648" s="147"/>
      <c r="AN648" s="82"/>
      <c r="AO648" s="82"/>
      <c r="AP648" s="82"/>
      <c r="AQ648" s="82"/>
      <c r="AR648" s="82"/>
      <c r="AS648" s="82"/>
      <c r="AT648" s="82"/>
      <c r="AU648" s="82"/>
      <c r="AV648" s="82"/>
      <c r="AW648" s="82"/>
      <c r="AX648" s="82"/>
      <c r="AY648" s="82"/>
      <c r="AZ648" s="82"/>
      <c r="BA648" s="82"/>
      <c r="BB648" s="147"/>
      <c r="BC648" s="82"/>
      <c r="BD648" s="82"/>
      <c r="BE648" s="82"/>
      <c r="BF648" s="82"/>
      <c r="BG648" s="82"/>
      <c r="BH648" s="82"/>
      <c r="BI648" s="82"/>
      <c r="BJ648" s="82"/>
      <c r="BK648" s="82"/>
      <c r="BL648" s="82"/>
      <c r="BM648" s="82"/>
      <c r="BN648" s="147"/>
      <c r="BO648" s="170"/>
      <c r="BP648" s="165"/>
    </row>
    <row r="649" spans="1:68" ht="22.5" customHeight="1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237"/>
      <c r="N649" s="82"/>
      <c r="O649" s="82"/>
      <c r="P649" s="82"/>
      <c r="Q649" s="82"/>
      <c r="R649" s="82"/>
      <c r="S649" s="82"/>
      <c r="T649" s="147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  <c r="AL649" s="82"/>
      <c r="AM649" s="147"/>
      <c r="AN649" s="82"/>
      <c r="AO649" s="82"/>
      <c r="AP649" s="82"/>
      <c r="AQ649" s="82"/>
      <c r="AR649" s="82"/>
      <c r="AS649" s="82"/>
      <c r="AT649" s="82"/>
      <c r="AU649" s="82"/>
      <c r="AV649" s="82"/>
      <c r="AW649" s="82"/>
      <c r="AX649" s="82"/>
      <c r="AY649" s="82"/>
      <c r="AZ649" s="82"/>
      <c r="BA649" s="82"/>
      <c r="BB649" s="147"/>
      <c r="BC649" s="82"/>
      <c r="BD649" s="82"/>
      <c r="BE649" s="82"/>
      <c r="BF649" s="82"/>
      <c r="BG649" s="82"/>
      <c r="BH649" s="82"/>
      <c r="BI649" s="82"/>
      <c r="BJ649" s="82"/>
      <c r="BK649" s="82"/>
      <c r="BL649" s="82"/>
      <c r="BM649" s="82"/>
      <c r="BN649" s="147"/>
      <c r="BO649" s="170"/>
      <c r="BP649" s="165"/>
    </row>
    <row r="650" spans="1:68" ht="22.5" customHeight="1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237"/>
      <c r="N650" s="82"/>
      <c r="O650" s="82"/>
      <c r="P650" s="82"/>
      <c r="Q650" s="82"/>
      <c r="R650" s="82"/>
      <c r="S650" s="82"/>
      <c r="T650" s="147"/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  <c r="AL650" s="82"/>
      <c r="AM650" s="147"/>
      <c r="AN650" s="82"/>
      <c r="AO650" s="82"/>
      <c r="AP650" s="82"/>
      <c r="AQ650" s="82"/>
      <c r="AR650" s="82"/>
      <c r="AS650" s="82"/>
      <c r="AT650" s="82"/>
      <c r="AU650" s="82"/>
      <c r="AV650" s="82"/>
      <c r="AW650" s="82"/>
      <c r="AX650" s="82"/>
      <c r="AY650" s="82"/>
      <c r="AZ650" s="82"/>
      <c r="BA650" s="82"/>
      <c r="BB650" s="147"/>
      <c r="BC650" s="82"/>
      <c r="BD650" s="82"/>
      <c r="BE650" s="82"/>
      <c r="BF650" s="82"/>
      <c r="BG650" s="82"/>
      <c r="BH650" s="82"/>
      <c r="BI650" s="82"/>
      <c r="BJ650" s="82"/>
      <c r="BK650" s="82"/>
      <c r="BL650" s="82"/>
      <c r="BM650" s="82"/>
      <c r="BN650" s="147"/>
      <c r="BO650" s="170"/>
      <c r="BP650" s="165"/>
    </row>
    <row r="651" spans="1:68" ht="22.5" customHeight="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237"/>
      <c r="N651" s="82"/>
      <c r="O651" s="82"/>
      <c r="P651" s="82"/>
      <c r="Q651" s="82"/>
      <c r="R651" s="82"/>
      <c r="S651" s="82"/>
      <c r="T651" s="147"/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  <c r="AL651" s="82"/>
      <c r="AM651" s="147"/>
      <c r="AN651" s="82"/>
      <c r="AO651" s="82"/>
      <c r="AP651" s="82"/>
      <c r="AQ651" s="82"/>
      <c r="AR651" s="82"/>
      <c r="AS651" s="82"/>
      <c r="AT651" s="82"/>
      <c r="AU651" s="82"/>
      <c r="AV651" s="82"/>
      <c r="AW651" s="82"/>
      <c r="AX651" s="82"/>
      <c r="AY651" s="82"/>
      <c r="AZ651" s="82"/>
      <c r="BA651" s="82"/>
      <c r="BB651" s="147"/>
      <c r="BC651" s="82"/>
      <c r="BD651" s="82"/>
      <c r="BE651" s="82"/>
      <c r="BF651" s="82"/>
      <c r="BG651" s="82"/>
      <c r="BH651" s="82"/>
      <c r="BI651" s="82"/>
      <c r="BJ651" s="82"/>
      <c r="BK651" s="82"/>
      <c r="BL651" s="82"/>
      <c r="BM651" s="82"/>
      <c r="BN651" s="147"/>
      <c r="BO651" s="170"/>
      <c r="BP651" s="165"/>
    </row>
    <row r="652" spans="1:68" ht="22.5" customHeight="1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237"/>
      <c r="N652" s="82"/>
      <c r="O652" s="82"/>
      <c r="P652" s="82"/>
      <c r="Q652" s="82"/>
      <c r="R652" s="82"/>
      <c r="S652" s="82"/>
      <c r="T652" s="147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  <c r="AL652" s="82"/>
      <c r="AM652" s="147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147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147"/>
      <c r="BO652" s="170"/>
      <c r="BP652" s="165"/>
    </row>
    <row r="653" spans="1:68" ht="22.5" customHeight="1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237"/>
      <c r="N653" s="82"/>
      <c r="O653" s="82"/>
      <c r="P653" s="82"/>
      <c r="Q653" s="82"/>
      <c r="R653" s="82"/>
      <c r="S653" s="82"/>
      <c r="T653" s="147"/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  <c r="AL653" s="82"/>
      <c r="AM653" s="147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147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147"/>
      <c r="BO653" s="170"/>
      <c r="BP653" s="165"/>
    </row>
    <row r="654" spans="1:68" ht="22.5" customHeight="1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237"/>
      <c r="N654" s="82"/>
      <c r="O654" s="82"/>
      <c r="P654" s="82"/>
      <c r="Q654" s="82"/>
      <c r="R654" s="82"/>
      <c r="S654" s="82"/>
      <c r="T654" s="147"/>
      <c r="U654" s="82"/>
      <c r="V654" s="82"/>
      <c r="W654" s="82"/>
      <c r="X654" s="82"/>
      <c r="Y654" s="82"/>
      <c r="Z654" s="82"/>
      <c r="AA654" s="82"/>
      <c r="AB654" s="82"/>
      <c r="AC654" s="82"/>
      <c r="AD654" s="82"/>
      <c r="AE654" s="82"/>
      <c r="AF654" s="82"/>
      <c r="AG654" s="82"/>
      <c r="AH654" s="82"/>
      <c r="AI654" s="82"/>
      <c r="AJ654" s="82"/>
      <c r="AK654" s="82"/>
      <c r="AL654" s="82"/>
      <c r="AM654" s="147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147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147"/>
      <c r="BO654" s="170"/>
      <c r="BP654" s="165"/>
    </row>
    <row r="655" spans="1:68" ht="22.5" customHeight="1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237"/>
      <c r="N655" s="82"/>
      <c r="O655" s="82"/>
      <c r="P655" s="82"/>
      <c r="Q655" s="82"/>
      <c r="R655" s="82"/>
      <c r="S655" s="82"/>
      <c r="T655" s="147"/>
      <c r="U655" s="82"/>
      <c r="V655" s="82"/>
      <c r="W655" s="82"/>
      <c r="X655" s="82"/>
      <c r="Y655" s="82"/>
      <c r="Z655" s="82"/>
      <c r="AA655" s="82"/>
      <c r="AB655" s="82"/>
      <c r="AC655" s="82"/>
      <c r="AD655" s="82"/>
      <c r="AE655" s="82"/>
      <c r="AF655" s="82"/>
      <c r="AG655" s="82"/>
      <c r="AH655" s="82"/>
      <c r="AI655" s="82"/>
      <c r="AJ655" s="82"/>
      <c r="AK655" s="82"/>
      <c r="AL655" s="82"/>
      <c r="AM655" s="147"/>
      <c r="AN655" s="82"/>
      <c r="AO655" s="82"/>
      <c r="AP655" s="82"/>
      <c r="AQ655" s="82"/>
      <c r="AR655" s="82"/>
      <c r="AS655" s="82"/>
      <c r="AT655" s="82"/>
      <c r="AU655" s="82"/>
      <c r="AV655" s="82"/>
      <c r="AW655" s="82"/>
      <c r="AX655" s="82"/>
      <c r="AY655" s="82"/>
      <c r="AZ655" s="82"/>
      <c r="BA655" s="82"/>
      <c r="BB655" s="147"/>
      <c r="BC655" s="82"/>
      <c r="BD655" s="82"/>
      <c r="BE655" s="82"/>
      <c r="BF655" s="82"/>
      <c r="BG655" s="82"/>
      <c r="BH655" s="82"/>
      <c r="BI655" s="82"/>
      <c r="BJ655" s="82"/>
      <c r="BK655" s="82"/>
      <c r="BL655" s="82"/>
      <c r="BM655" s="82"/>
      <c r="BN655" s="147"/>
      <c r="BO655" s="170"/>
      <c r="BP655" s="165"/>
    </row>
    <row r="656" spans="1:68" ht="22.5" customHeight="1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237"/>
      <c r="N656" s="82"/>
      <c r="O656" s="82"/>
      <c r="P656" s="82"/>
      <c r="Q656" s="82"/>
      <c r="R656" s="82"/>
      <c r="S656" s="82"/>
      <c r="T656" s="147"/>
      <c r="U656" s="82"/>
      <c r="V656" s="82"/>
      <c r="W656" s="82"/>
      <c r="X656" s="82"/>
      <c r="Y656" s="82"/>
      <c r="Z656" s="82"/>
      <c r="AA656" s="82"/>
      <c r="AB656" s="82"/>
      <c r="AC656" s="82"/>
      <c r="AD656" s="82"/>
      <c r="AE656" s="82"/>
      <c r="AF656" s="82"/>
      <c r="AG656" s="82"/>
      <c r="AH656" s="82"/>
      <c r="AI656" s="82"/>
      <c r="AJ656" s="82"/>
      <c r="AK656" s="82"/>
      <c r="AL656" s="82"/>
      <c r="AM656" s="147"/>
      <c r="AN656" s="82"/>
      <c r="AO656" s="82"/>
      <c r="AP656" s="82"/>
      <c r="AQ656" s="82"/>
      <c r="AR656" s="82"/>
      <c r="AS656" s="82"/>
      <c r="AT656" s="82"/>
      <c r="AU656" s="82"/>
      <c r="AV656" s="82"/>
      <c r="AW656" s="82"/>
      <c r="AX656" s="82"/>
      <c r="AY656" s="82"/>
      <c r="AZ656" s="82"/>
      <c r="BA656" s="82"/>
      <c r="BB656" s="147"/>
      <c r="BC656" s="82"/>
      <c r="BD656" s="82"/>
      <c r="BE656" s="82"/>
      <c r="BF656" s="82"/>
      <c r="BG656" s="82"/>
      <c r="BH656" s="82"/>
      <c r="BI656" s="82"/>
      <c r="BJ656" s="82"/>
      <c r="BK656" s="82"/>
      <c r="BL656" s="82"/>
      <c r="BM656" s="82"/>
      <c r="BN656" s="147"/>
      <c r="BO656" s="170"/>
      <c r="BP656" s="165"/>
    </row>
    <row r="657" spans="1:68" ht="22.5" customHeight="1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237"/>
      <c r="N657" s="82"/>
      <c r="O657" s="82"/>
      <c r="P657" s="82"/>
      <c r="Q657" s="82"/>
      <c r="R657" s="82"/>
      <c r="S657" s="82"/>
      <c r="T657" s="147"/>
      <c r="U657" s="82"/>
      <c r="V657" s="82"/>
      <c r="W657" s="82"/>
      <c r="X657" s="82"/>
      <c r="Y657" s="82"/>
      <c r="Z657" s="82"/>
      <c r="AA657" s="82"/>
      <c r="AB657" s="82"/>
      <c r="AC657" s="82"/>
      <c r="AD657" s="82"/>
      <c r="AE657" s="82"/>
      <c r="AF657" s="82"/>
      <c r="AG657" s="82"/>
      <c r="AH657" s="82"/>
      <c r="AI657" s="82"/>
      <c r="AJ657" s="82"/>
      <c r="AK657" s="82"/>
      <c r="AL657" s="82"/>
      <c r="AM657" s="147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147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147"/>
      <c r="BO657" s="170"/>
      <c r="BP657" s="165"/>
    </row>
    <row r="658" spans="1:68" ht="22.5" customHeight="1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237"/>
      <c r="N658" s="82"/>
      <c r="O658" s="82"/>
      <c r="P658" s="82"/>
      <c r="Q658" s="82"/>
      <c r="R658" s="82"/>
      <c r="S658" s="82"/>
      <c r="T658" s="147"/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  <c r="AL658" s="82"/>
      <c r="AM658" s="147"/>
      <c r="AN658" s="82"/>
      <c r="AO658" s="82"/>
      <c r="AP658" s="82"/>
      <c r="AQ658" s="82"/>
      <c r="AR658" s="82"/>
      <c r="AS658" s="82"/>
      <c r="AT658" s="82"/>
      <c r="AU658" s="82"/>
      <c r="AV658" s="82"/>
      <c r="AW658" s="82"/>
      <c r="AX658" s="82"/>
      <c r="AY658" s="82"/>
      <c r="AZ658" s="82"/>
      <c r="BA658" s="82"/>
      <c r="BB658" s="147"/>
      <c r="BC658" s="82"/>
      <c r="BD658" s="82"/>
      <c r="BE658" s="82"/>
      <c r="BF658" s="82"/>
      <c r="BG658" s="82"/>
      <c r="BH658" s="82"/>
      <c r="BI658" s="82"/>
      <c r="BJ658" s="82"/>
      <c r="BK658" s="82"/>
      <c r="BL658" s="82"/>
      <c r="BM658" s="82"/>
      <c r="BN658" s="147"/>
      <c r="BO658" s="170"/>
      <c r="BP658" s="165"/>
    </row>
    <row r="659" spans="1:68" ht="22.5" customHeight="1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237"/>
      <c r="N659" s="82"/>
      <c r="O659" s="82"/>
      <c r="P659" s="82"/>
      <c r="Q659" s="82"/>
      <c r="R659" s="82"/>
      <c r="S659" s="82"/>
      <c r="T659" s="147"/>
      <c r="U659" s="82"/>
      <c r="V659" s="82"/>
      <c r="W659" s="82"/>
      <c r="X659" s="82"/>
      <c r="Y659" s="82"/>
      <c r="Z659" s="82"/>
      <c r="AA659" s="82"/>
      <c r="AB659" s="82"/>
      <c r="AC659" s="82"/>
      <c r="AD659" s="82"/>
      <c r="AE659" s="82"/>
      <c r="AF659" s="82"/>
      <c r="AG659" s="82"/>
      <c r="AH659" s="82"/>
      <c r="AI659" s="82"/>
      <c r="AJ659" s="82"/>
      <c r="AK659" s="82"/>
      <c r="AL659" s="82"/>
      <c r="AM659" s="147"/>
      <c r="AN659" s="82"/>
      <c r="AO659" s="82"/>
      <c r="AP659" s="82"/>
      <c r="AQ659" s="82"/>
      <c r="AR659" s="82"/>
      <c r="AS659" s="82"/>
      <c r="AT659" s="82"/>
      <c r="AU659" s="82"/>
      <c r="AV659" s="82"/>
      <c r="AW659" s="82"/>
      <c r="AX659" s="82"/>
      <c r="AY659" s="82"/>
      <c r="AZ659" s="82"/>
      <c r="BA659" s="82"/>
      <c r="BB659" s="147"/>
      <c r="BC659" s="82"/>
      <c r="BD659" s="82"/>
      <c r="BE659" s="82"/>
      <c r="BF659" s="82"/>
      <c r="BG659" s="82"/>
      <c r="BH659" s="82"/>
      <c r="BI659" s="82"/>
      <c r="BJ659" s="82"/>
      <c r="BK659" s="82"/>
      <c r="BL659" s="82"/>
      <c r="BM659" s="82"/>
      <c r="BN659" s="147"/>
      <c r="BO659" s="170"/>
      <c r="BP659" s="165"/>
    </row>
    <row r="660" spans="1:68" ht="22.5" customHeight="1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237"/>
      <c r="N660" s="82"/>
      <c r="O660" s="82"/>
      <c r="P660" s="82"/>
      <c r="Q660" s="82"/>
      <c r="R660" s="82"/>
      <c r="S660" s="82"/>
      <c r="T660" s="147"/>
      <c r="U660" s="82"/>
      <c r="V660" s="82"/>
      <c r="W660" s="82"/>
      <c r="X660" s="82"/>
      <c r="Y660" s="82"/>
      <c r="Z660" s="82"/>
      <c r="AA660" s="82"/>
      <c r="AB660" s="82"/>
      <c r="AC660" s="82"/>
      <c r="AD660" s="82"/>
      <c r="AE660" s="82"/>
      <c r="AF660" s="82"/>
      <c r="AG660" s="82"/>
      <c r="AH660" s="82"/>
      <c r="AI660" s="82"/>
      <c r="AJ660" s="82"/>
      <c r="AK660" s="82"/>
      <c r="AL660" s="82"/>
      <c r="AM660" s="147"/>
      <c r="AN660" s="82"/>
      <c r="AO660" s="82"/>
      <c r="AP660" s="82"/>
      <c r="AQ660" s="82"/>
      <c r="AR660" s="82"/>
      <c r="AS660" s="82"/>
      <c r="AT660" s="82"/>
      <c r="AU660" s="82"/>
      <c r="AV660" s="82"/>
      <c r="AW660" s="82"/>
      <c r="AX660" s="82"/>
      <c r="AY660" s="82"/>
      <c r="AZ660" s="82"/>
      <c r="BA660" s="82"/>
      <c r="BB660" s="147"/>
      <c r="BC660" s="82"/>
      <c r="BD660" s="82"/>
      <c r="BE660" s="82"/>
      <c r="BF660" s="82"/>
      <c r="BG660" s="82"/>
      <c r="BH660" s="82"/>
      <c r="BI660" s="82"/>
      <c r="BJ660" s="82"/>
      <c r="BK660" s="82"/>
      <c r="BL660" s="82"/>
      <c r="BM660" s="82"/>
      <c r="BN660" s="147"/>
      <c r="BO660" s="170"/>
      <c r="BP660" s="165"/>
    </row>
    <row r="661" spans="1:68" ht="22.5" customHeight="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237"/>
      <c r="N661" s="82"/>
      <c r="O661" s="82"/>
      <c r="P661" s="82"/>
      <c r="Q661" s="82"/>
      <c r="R661" s="82"/>
      <c r="S661" s="82"/>
      <c r="T661" s="147"/>
      <c r="U661" s="82"/>
      <c r="V661" s="82"/>
      <c r="W661" s="82"/>
      <c r="X661" s="82"/>
      <c r="Y661" s="82"/>
      <c r="Z661" s="82"/>
      <c r="AA661" s="82"/>
      <c r="AB661" s="82"/>
      <c r="AC661" s="82"/>
      <c r="AD661" s="82"/>
      <c r="AE661" s="82"/>
      <c r="AF661" s="82"/>
      <c r="AG661" s="82"/>
      <c r="AH661" s="82"/>
      <c r="AI661" s="82"/>
      <c r="AJ661" s="82"/>
      <c r="AK661" s="82"/>
      <c r="AL661" s="82"/>
      <c r="AM661" s="147"/>
      <c r="AN661" s="82"/>
      <c r="AO661" s="82"/>
      <c r="AP661" s="82"/>
      <c r="AQ661" s="82"/>
      <c r="AR661" s="82"/>
      <c r="AS661" s="82"/>
      <c r="AT661" s="82"/>
      <c r="AU661" s="82"/>
      <c r="AV661" s="82"/>
      <c r="AW661" s="82"/>
      <c r="AX661" s="82"/>
      <c r="AY661" s="82"/>
      <c r="AZ661" s="82"/>
      <c r="BA661" s="82"/>
      <c r="BB661" s="147"/>
      <c r="BC661" s="82"/>
      <c r="BD661" s="82"/>
      <c r="BE661" s="82"/>
      <c r="BF661" s="82"/>
      <c r="BG661" s="82"/>
      <c r="BH661" s="82"/>
      <c r="BI661" s="82"/>
      <c r="BJ661" s="82"/>
      <c r="BK661" s="82"/>
      <c r="BL661" s="82"/>
      <c r="BM661" s="82"/>
      <c r="BN661" s="147"/>
      <c r="BO661" s="170"/>
      <c r="BP661" s="165"/>
    </row>
    <row r="662" spans="1:68" ht="22.5" customHeight="1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237"/>
      <c r="N662" s="82"/>
      <c r="O662" s="82"/>
      <c r="P662" s="82"/>
      <c r="Q662" s="82"/>
      <c r="R662" s="82"/>
      <c r="S662" s="82"/>
      <c r="T662" s="147"/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  <c r="AL662" s="82"/>
      <c r="AM662" s="147"/>
      <c r="AN662" s="82"/>
      <c r="AO662" s="82"/>
      <c r="AP662" s="82"/>
      <c r="AQ662" s="82"/>
      <c r="AR662" s="82"/>
      <c r="AS662" s="82"/>
      <c r="AT662" s="82"/>
      <c r="AU662" s="82"/>
      <c r="AV662" s="82"/>
      <c r="AW662" s="82"/>
      <c r="AX662" s="82"/>
      <c r="AY662" s="82"/>
      <c r="AZ662" s="82"/>
      <c r="BA662" s="82"/>
      <c r="BB662" s="147"/>
      <c r="BC662" s="82"/>
      <c r="BD662" s="82"/>
      <c r="BE662" s="82"/>
      <c r="BF662" s="82"/>
      <c r="BG662" s="82"/>
      <c r="BH662" s="82"/>
      <c r="BI662" s="82"/>
      <c r="BJ662" s="82"/>
      <c r="BK662" s="82"/>
      <c r="BL662" s="82"/>
      <c r="BM662" s="82"/>
      <c r="BN662" s="147"/>
      <c r="BO662" s="170"/>
      <c r="BP662" s="165"/>
    </row>
    <row r="663" spans="1:68" ht="22.5" customHeight="1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237"/>
      <c r="N663" s="82"/>
      <c r="O663" s="82"/>
      <c r="P663" s="82"/>
      <c r="Q663" s="82"/>
      <c r="R663" s="82"/>
      <c r="S663" s="82"/>
      <c r="T663" s="147"/>
      <c r="U663" s="82"/>
      <c r="V663" s="82"/>
      <c r="W663" s="82"/>
      <c r="X663" s="82"/>
      <c r="Y663" s="82"/>
      <c r="Z663" s="82"/>
      <c r="AA663" s="82"/>
      <c r="AB663" s="82"/>
      <c r="AC663" s="82"/>
      <c r="AD663" s="82"/>
      <c r="AE663" s="82"/>
      <c r="AF663" s="82"/>
      <c r="AG663" s="82"/>
      <c r="AH663" s="82"/>
      <c r="AI663" s="82"/>
      <c r="AJ663" s="82"/>
      <c r="AK663" s="82"/>
      <c r="AL663" s="82"/>
      <c r="AM663" s="147"/>
      <c r="AN663" s="82"/>
      <c r="AO663" s="82"/>
      <c r="AP663" s="82"/>
      <c r="AQ663" s="82"/>
      <c r="AR663" s="82"/>
      <c r="AS663" s="82"/>
      <c r="AT663" s="82"/>
      <c r="AU663" s="82"/>
      <c r="AV663" s="82"/>
      <c r="AW663" s="82"/>
      <c r="AX663" s="82"/>
      <c r="AY663" s="82"/>
      <c r="AZ663" s="82"/>
      <c r="BA663" s="82"/>
      <c r="BB663" s="147"/>
      <c r="BC663" s="82"/>
      <c r="BD663" s="82"/>
      <c r="BE663" s="82"/>
      <c r="BF663" s="82"/>
      <c r="BG663" s="82"/>
      <c r="BH663" s="82"/>
      <c r="BI663" s="82"/>
      <c r="BJ663" s="82"/>
      <c r="BK663" s="82"/>
      <c r="BL663" s="82"/>
      <c r="BM663" s="82"/>
      <c r="BN663" s="147"/>
      <c r="BO663" s="170"/>
      <c r="BP663" s="165"/>
    </row>
    <row r="664" spans="1:68" ht="22.5" customHeight="1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237"/>
      <c r="N664" s="82"/>
      <c r="O664" s="82"/>
      <c r="P664" s="82"/>
      <c r="Q664" s="82"/>
      <c r="R664" s="82"/>
      <c r="S664" s="82"/>
      <c r="T664" s="147"/>
      <c r="U664" s="82"/>
      <c r="V664" s="82"/>
      <c r="W664" s="82"/>
      <c r="X664" s="82"/>
      <c r="Y664" s="82"/>
      <c r="Z664" s="82"/>
      <c r="AA664" s="82"/>
      <c r="AB664" s="82"/>
      <c r="AC664" s="82"/>
      <c r="AD664" s="82"/>
      <c r="AE664" s="82"/>
      <c r="AF664" s="82"/>
      <c r="AG664" s="82"/>
      <c r="AH664" s="82"/>
      <c r="AI664" s="82"/>
      <c r="AJ664" s="82"/>
      <c r="AK664" s="82"/>
      <c r="AL664" s="82"/>
      <c r="AM664" s="147"/>
      <c r="AN664" s="82"/>
      <c r="AO664" s="82"/>
      <c r="AP664" s="82"/>
      <c r="AQ664" s="82"/>
      <c r="AR664" s="82"/>
      <c r="AS664" s="82"/>
      <c r="AT664" s="82"/>
      <c r="AU664" s="82"/>
      <c r="AV664" s="82"/>
      <c r="AW664" s="82"/>
      <c r="AX664" s="82"/>
      <c r="AY664" s="82"/>
      <c r="AZ664" s="82"/>
      <c r="BA664" s="82"/>
      <c r="BB664" s="147"/>
      <c r="BC664" s="82"/>
      <c r="BD664" s="82"/>
      <c r="BE664" s="82"/>
      <c r="BF664" s="82"/>
      <c r="BG664" s="82"/>
      <c r="BH664" s="82"/>
      <c r="BI664" s="82"/>
      <c r="BJ664" s="82"/>
      <c r="BK664" s="82"/>
      <c r="BL664" s="82"/>
      <c r="BM664" s="82"/>
      <c r="BN664" s="147"/>
      <c r="BO664" s="170"/>
      <c r="BP664" s="165"/>
    </row>
    <row r="665" spans="1:68" ht="22.5" customHeight="1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237"/>
      <c r="N665" s="82"/>
      <c r="O665" s="82"/>
      <c r="P665" s="82"/>
      <c r="Q665" s="82"/>
      <c r="R665" s="82"/>
      <c r="S665" s="82"/>
      <c r="T665" s="147"/>
      <c r="U665" s="82"/>
      <c r="V665" s="82"/>
      <c r="W665" s="82"/>
      <c r="X665" s="82"/>
      <c r="Y665" s="82"/>
      <c r="Z665" s="82"/>
      <c r="AA665" s="82"/>
      <c r="AB665" s="82"/>
      <c r="AC665" s="82"/>
      <c r="AD665" s="82"/>
      <c r="AE665" s="82"/>
      <c r="AF665" s="82"/>
      <c r="AG665" s="82"/>
      <c r="AH665" s="82"/>
      <c r="AI665" s="82"/>
      <c r="AJ665" s="82"/>
      <c r="AK665" s="82"/>
      <c r="AL665" s="82"/>
      <c r="AM665" s="147"/>
      <c r="AN665" s="82"/>
      <c r="AO665" s="82"/>
      <c r="AP665" s="82"/>
      <c r="AQ665" s="82"/>
      <c r="AR665" s="82"/>
      <c r="AS665" s="82"/>
      <c r="AT665" s="82"/>
      <c r="AU665" s="82"/>
      <c r="AV665" s="82"/>
      <c r="AW665" s="82"/>
      <c r="AX665" s="82"/>
      <c r="AY665" s="82"/>
      <c r="AZ665" s="82"/>
      <c r="BA665" s="82"/>
      <c r="BB665" s="147"/>
      <c r="BC665" s="82"/>
      <c r="BD665" s="82"/>
      <c r="BE665" s="82"/>
      <c r="BF665" s="82"/>
      <c r="BG665" s="82"/>
      <c r="BH665" s="82"/>
      <c r="BI665" s="82"/>
      <c r="BJ665" s="82"/>
      <c r="BK665" s="82"/>
      <c r="BL665" s="82"/>
      <c r="BM665" s="82"/>
      <c r="BN665" s="147"/>
      <c r="BO665" s="170"/>
      <c r="BP665" s="165"/>
    </row>
    <row r="666" spans="1:68" ht="22.5" customHeight="1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237"/>
      <c r="N666" s="82"/>
      <c r="O666" s="82"/>
      <c r="P666" s="82"/>
      <c r="Q666" s="82"/>
      <c r="R666" s="82"/>
      <c r="S666" s="82"/>
      <c r="T666" s="147"/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  <c r="AL666" s="82"/>
      <c r="AM666" s="147"/>
      <c r="AN666" s="82"/>
      <c r="AO666" s="82"/>
      <c r="AP666" s="82"/>
      <c r="AQ666" s="82"/>
      <c r="AR666" s="82"/>
      <c r="AS666" s="82"/>
      <c r="AT666" s="82"/>
      <c r="AU666" s="82"/>
      <c r="AV666" s="82"/>
      <c r="AW666" s="82"/>
      <c r="AX666" s="82"/>
      <c r="AY666" s="82"/>
      <c r="AZ666" s="82"/>
      <c r="BA666" s="82"/>
      <c r="BB666" s="147"/>
      <c r="BC666" s="82"/>
      <c r="BD666" s="82"/>
      <c r="BE666" s="82"/>
      <c r="BF666" s="82"/>
      <c r="BG666" s="82"/>
      <c r="BH666" s="82"/>
      <c r="BI666" s="82"/>
      <c r="BJ666" s="82"/>
      <c r="BK666" s="82"/>
      <c r="BL666" s="82"/>
      <c r="BM666" s="82"/>
      <c r="BN666" s="147"/>
      <c r="BO666" s="170"/>
      <c r="BP666" s="165"/>
    </row>
    <row r="667" spans="1:68" ht="22.5" customHeight="1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237"/>
      <c r="N667" s="82"/>
      <c r="O667" s="82"/>
      <c r="P667" s="82"/>
      <c r="Q667" s="82"/>
      <c r="R667" s="82"/>
      <c r="S667" s="82"/>
      <c r="T667" s="147"/>
      <c r="U667" s="82"/>
      <c r="V667" s="82"/>
      <c r="W667" s="82"/>
      <c r="X667" s="82"/>
      <c r="Y667" s="82"/>
      <c r="Z667" s="82"/>
      <c r="AA667" s="82"/>
      <c r="AB667" s="82"/>
      <c r="AC667" s="82"/>
      <c r="AD667" s="82"/>
      <c r="AE667" s="82"/>
      <c r="AF667" s="82"/>
      <c r="AG667" s="82"/>
      <c r="AH667" s="82"/>
      <c r="AI667" s="82"/>
      <c r="AJ667" s="82"/>
      <c r="AK667" s="82"/>
      <c r="AL667" s="82"/>
      <c r="AM667" s="147"/>
      <c r="AN667" s="82"/>
      <c r="AO667" s="82"/>
      <c r="AP667" s="82"/>
      <c r="AQ667" s="82"/>
      <c r="AR667" s="82"/>
      <c r="AS667" s="82"/>
      <c r="AT667" s="82"/>
      <c r="AU667" s="82"/>
      <c r="AV667" s="82"/>
      <c r="AW667" s="82"/>
      <c r="AX667" s="82"/>
      <c r="AY667" s="82"/>
      <c r="AZ667" s="82"/>
      <c r="BA667" s="82"/>
      <c r="BB667" s="147"/>
      <c r="BC667" s="82"/>
      <c r="BD667" s="82"/>
      <c r="BE667" s="82"/>
      <c r="BF667" s="82"/>
      <c r="BG667" s="82"/>
      <c r="BH667" s="82"/>
      <c r="BI667" s="82"/>
      <c r="BJ667" s="82"/>
      <c r="BK667" s="82"/>
      <c r="BL667" s="82"/>
      <c r="BM667" s="82"/>
      <c r="BN667" s="147"/>
      <c r="BO667" s="170"/>
      <c r="BP667" s="165"/>
    </row>
    <row r="668" spans="1:68" ht="22.5" customHeight="1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237"/>
      <c r="N668" s="82"/>
      <c r="O668" s="82"/>
      <c r="P668" s="82"/>
      <c r="Q668" s="82"/>
      <c r="R668" s="82"/>
      <c r="S668" s="82"/>
      <c r="T668" s="147"/>
      <c r="U668" s="82"/>
      <c r="V668" s="82"/>
      <c r="W668" s="82"/>
      <c r="X668" s="82"/>
      <c r="Y668" s="82"/>
      <c r="Z668" s="82"/>
      <c r="AA668" s="82"/>
      <c r="AB668" s="82"/>
      <c r="AC668" s="82"/>
      <c r="AD668" s="82"/>
      <c r="AE668" s="82"/>
      <c r="AF668" s="82"/>
      <c r="AG668" s="82"/>
      <c r="AH668" s="82"/>
      <c r="AI668" s="82"/>
      <c r="AJ668" s="82"/>
      <c r="AK668" s="82"/>
      <c r="AL668" s="82"/>
      <c r="AM668" s="147"/>
      <c r="AN668" s="82"/>
      <c r="AO668" s="82"/>
      <c r="AP668" s="82"/>
      <c r="AQ668" s="82"/>
      <c r="AR668" s="82"/>
      <c r="AS668" s="82"/>
      <c r="AT668" s="82"/>
      <c r="AU668" s="82"/>
      <c r="AV668" s="82"/>
      <c r="AW668" s="82"/>
      <c r="AX668" s="82"/>
      <c r="AY668" s="82"/>
      <c r="AZ668" s="82"/>
      <c r="BA668" s="82"/>
      <c r="BB668" s="147"/>
      <c r="BC668" s="82"/>
      <c r="BD668" s="82"/>
      <c r="BE668" s="82"/>
      <c r="BF668" s="82"/>
      <c r="BG668" s="82"/>
      <c r="BH668" s="82"/>
      <c r="BI668" s="82"/>
      <c r="BJ668" s="82"/>
      <c r="BK668" s="82"/>
      <c r="BL668" s="82"/>
      <c r="BM668" s="82"/>
      <c r="BN668" s="147"/>
      <c r="BO668" s="170"/>
      <c r="BP668" s="165"/>
    </row>
    <row r="669" spans="1:68" ht="22.5" customHeight="1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237"/>
      <c r="N669" s="82"/>
      <c r="O669" s="82"/>
      <c r="P669" s="82"/>
      <c r="Q669" s="82"/>
      <c r="R669" s="82"/>
      <c r="S669" s="82"/>
      <c r="T669" s="147"/>
      <c r="U669" s="82"/>
      <c r="V669" s="82"/>
      <c r="W669" s="82"/>
      <c r="X669" s="82"/>
      <c r="Y669" s="82"/>
      <c r="Z669" s="82"/>
      <c r="AA669" s="82"/>
      <c r="AB669" s="82"/>
      <c r="AC669" s="82"/>
      <c r="AD669" s="82"/>
      <c r="AE669" s="82"/>
      <c r="AF669" s="82"/>
      <c r="AG669" s="82"/>
      <c r="AH669" s="82"/>
      <c r="AI669" s="82"/>
      <c r="AJ669" s="82"/>
      <c r="AK669" s="82"/>
      <c r="AL669" s="82"/>
      <c r="AM669" s="147"/>
      <c r="AN669" s="82"/>
      <c r="AO669" s="82"/>
      <c r="AP669" s="82"/>
      <c r="AQ669" s="82"/>
      <c r="AR669" s="82"/>
      <c r="AS669" s="82"/>
      <c r="AT669" s="82"/>
      <c r="AU669" s="82"/>
      <c r="AV669" s="82"/>
      <c r="AW669" s="82"/>
      <c r="AX669" s="82"/>
      <c r="AY669" s="82"/>
      <c r="AZ669" s="82"/>
      <c r="BA669" s="82"/>
      <c r="BB669" s="147"/>
      <c r="BC669" s="82"/>
      <c r="BD669" s="82"/>
      <c r="BE669" s="82"/>
      <c r="BF669" s="82"/>
      <c r="BG669" s="82"/>
      <c r="BH669" s="82"/>
      <c r="BI669" s="82"/>
      <c r="BJ669" s="82"/>
      <c r="BK669" s="82"/>
      <c r="BL669" s="82"/>
      <c r="BM669" s="82"/>
      <c r="BN669" s="147"/>
      <c r="BO669" s="170"/>
      <c r="BP669" s="165"/>
    </row>
    <row r="670" spans="1:68" ht="22.5" customHeight="1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237"/>
      <c r="N670" s="82"/>
      <c r="O670" s="82"/>
      <c r="P670" s="82"/>
      <c r="Q670" s="82"/>
      <c r="R670" s="82"/>
      <c r="S670" s="82"/>
      <c r="T670" s="147"/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  <c r="AL670" s="82"/>
      <c r="AM670" s="147"/>
      <c r="AN670" s="82"/>
      <c r="AO670" s="82"/>
      <c r="AP670" s="82"/>
      <c r="AQ670" s="82"/>
      <c r="AR670" s="82"/>
      <c r="AS670" s="82"/>
      <c r="AT670" s="82"/>
      <c r="AU670" s="82"/>
      <c r="AV670" s="82"/>
      <c r="AW670" s="82"/>
      <c r="AX670" s="82"/>
      <c r="AY670" s="82"/>
      <c r="AZ670" s="82"/>
      <c r="BA670" s="82"/>
      <c r="BB670" s="147"/>
      <c r="BC670" s="82"/>
      <c r="BD670" s="82"/>
      <c r="BE670" s="82"/>
      <c r="BF670" s="82"/>
      <c r="BG670" s="82"/>
      <c r="BH670" s="82"/>
      <c r="BI670" s="82"/>
      <c r="BJ670" s="82"/>
      <c r="BK670" s="82"/>
      <c r="BL670" s="82"/>
      <c r="BM670" s="82"/>
      <c r="BN670" s="147"/>
      <c r="BO670" s="170"/>
      <c r="BP670" s="165"/>
    </row>
    <row r="671" spans="1:68" ht="22.5" customHeight="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237"/>
      <c r="N671" s="82"/>
      <c r="O671" s="82"/>
      <c r="P671" s="82"/>
      <c r="Q671" s="82"/>
      <c r="R671" s="82"/>
      <c r="S671" s="82"/>
      <c r="T671" s="147"/>
      <c r="U671" s="82"/>
      <c r="V671" s="82"/>
      <c r="W671" s="82"/>
      <c r="X671" s="82"/>
      <c r="Y671" s="82"/>
      <c r="Z671" s="82"/>
      <c r="AA671" s="82"/>
      <c r="AB671" s="82"/>
      <c r="AC671" s="82"/>
      <c r="AD671" s="82"/>
      <c r="AE671" s="82"/>
      <c r="AF671" s="82"/>
      <c r="AG671" s="82"/>
      <c r="AH671" s="82"/>
      <c r="AI671" s="82"/>
      <c r="AJ671" s="82"/>
      <c r="AK671" s="82"/>
      <c r="AL671" s="82"/>
      <c r="AM671" s="147"/>
      <c r="AN671" s="82"/>
      <c r="AO671" s="82"/>
      <c r="AP671" s="82"/>
      <c r="AQ671" s="82"/>
      <c r="AR671" s="82"/>
      <c r="AS671" s="82"/>
      <c r="AT671" s="82"/>
      <c r="AU671" s="82"/>
      <c r="AV671" s="82"/>
      <c r="AW671" s="82"/>
      <c r="AX671" s="82"/>
      <c r="AY671" s="82"/>
      <c r="AZ671" s="82"/>
      <c r="BA671" s="82"/>
      <c r="BB671" s="147"/>
      <c r="BC671" s="82"/>
      <c r="BD671" s="82"/>
      <c r="BE671" s="82"/>
      <c r="BF671" s="82"/>
      <c r="BG671" s="82"/>
      <c r="BH671" s="82"/>
      <c r="BI671" s="82"/>
      <c r="BJ671" s="82"/>
      <c r="BK671" s="82"/>
      <c r="BL671" s="82"/>
      <c r="BM671" s="82"/>
      <c r="BN671" s="147"/>
      <c r="BO671" s="170"/>
      <c r="BP671" s="165"/>
    </row>
    <row r="672" spans="1:68" ht="22.5" customHeight="1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237"/>
      <c r="N672" s="82"/>
      <c r="O672" s="82"/>
      <c r="P672" s="82"/>
      <c r="Q672" s="82"/>
      <c r="R672" s="82"/>
      <c r="S672" s="82"/>
      <c r="T672" s="147"/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  <c r="AL672" s="82"/>
      <c r="AM672" s="147"/>
      <c r="AN672" s="82"/>
      <c r="AO672" s="82"/>
      <c r="AP672" s="82"/>
      <c r="AQ672" s="82"/>
      <c r="AR672" s="82"/>
      <c r="AS672" s="82"/>
      <c r="AT672" s="82"/>
      <c r="AU672" s="82"/>
      <c r="AV672" s="82"/>
      <c r="AW672" s="82"/>
      <c r="AX672" s="82"/>
      <c r="AY672" s="82"/>
      <c r="AZ672" s="82"/>
      <c r="BA672" s="82"/>
      <c r="BB672" s="147"/>
      <c r="BC672" s="82"/>
      <c r="BD672" s="82"/>
      <c r="BE672" s="82"/>
      <c r="BF672" s="82"/>
      <c r="BG672" s="82"/>
      <c r="BH672" s="82"/>
      <c r="BI672" s="82"/>
      <c r="BJ672" s="82"/>
      <c r="BK672" s="82"/>
      <c r="BL672" s="82"/>
      <c r="BM672" s="82"/>
      <c r="BN672" s="147"/>
      <c r="BO672" s="170"/>
      <c r="BP672" s="165"/>
    </row>
    <row r="673" spans="1:68" ht="22.5" customHeight="1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237"/>
      <c r="N673" s="82"/>
      <c r="O673" s="82"/>
      <c r="P673" s="82"/>
      <c r="Q673" s="82"/>
      <c r="R673" s="82"/>
      <c r="S673" s="82"/>
      <c r="T673" s="147"/>
      <c r="U673" s="82"/>
      <c r="V673" s="82"/>
      <c r="W673" s="82"/>
      <c r="X673" s="82"/>
      <c r="Y673" s="82"/>
      <c r="Z673" s="82"/>
      <c r="AA673" s="82"/>
      <c r="AB673" s="82"/>
      <c r="AC673" s="82"/>
      <c r="AD673" s="82"/>
      <c r="AE673" s="82"/>
      <c r="AF673" s="82"/>
      <c r="AG673" s="82"/>
      <c r="AH673" s="82"/>
      <c r="AI673" s="82"/>
      <c r="AJ673" s="82"/>
      <c r="AK673" s="82"/>
      <c r="AL673" s="82"/>
      <c r="AM673" s="147"/>
      <c r="AN673" s="82"/>
      <c r="AO673" s="82"/>
      <c r="AP673" s="82"/>
      <c r="AQ673" s="82"/>
      <c r="AR673" s="82"/>
      <c r="AS673" s="82"/>
      <c r="AT673" s="82"/>
      <c r="AU673" s="82"/>
      <c r="AV673" s="82"/>
      <c r="AW673" s="82"/>
      <c r="AX673" s="82"/>
      <c r="AY673" s="82"/>
      <c r="AZ673" s="82"/>
      <c r="BA673" s="82"/>
      <c r="BB673" s="147"/>
      <c r="BC673" s="82"/>
      <c r="BD673" s="82"/>
      <c r="BE673" s="82"/>
      <c r="BF673" s="82"/>
      <c r="BG673" s="82"/>
      <c r="BH673" s="82"/>
      <c r="BI673" s="82"/>
      <c r="BJ673" s="82"/>
      <c r="BK673" s="82"/>
      <c r="BL673" s="82"/>
      <c r="BM673" s="82"/>
      <c r="BN673" s="147"/>
      <c r="BO673" s="170"/>
      <c r="BP673" s="165"/>
    </row>
    <row r="674" spans="1:68" ht="22.5" customHeight="1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237"/>
      <c r="N674" s="82"/>
      <c r="O674" s="82"/>
      <c r="P674" s="82"/>
      <c r="Q674" s="82"/>
      <c r="R674" s="82"/>
      <c r="S674" s="82"/>
      <c r="T674" s="147"/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  <c r="AL674" s="82"/>
      <c r="AM674" s="147"/>
      <c r="AN674" s="82"/>
      <c r="AO674" s="82"/>
      <c r="AP674" s="82"/>
      <c r="AQ674" s="82"/>
      <c r="AR674" s="82"/>
      <c r="AS674" s="82"/>
      <c r="AT674" s="82"/>
      <c r="AU674" s="82"/>
      <c r="AV674" s="82"/>
      <c r="AW674" s="82"/>
      <c r="AX674" s="82"/>
      <c r="AY674" s="82"/>
      <c r="AZ674" s="82"/>
      <c r="BA674" s="82"/>
      <c r="BB674" s="147"/>
      <c r="BC674" s="82"/>
      <c r="BD674" s="82"/>
      <c r="BE674" s="82"/>
      <c r="BF674" s="82"/>
      <c r="BG674" s="82"/>
      <c r="BH674" s="82"/>
      <c r="BI674" s="82"/>
      <c r="BJ674" s="82"/>
      <c r="BK674" s="82"/>
      <c r="BL674" s="82"/>
      <c r="BM674" s="82"/>
      <c r="BN674" s="147"/>
      <c r="BO674" s="170"/>
      <c r="BP674" s="165"/>
    </row>
    <row r="675" spans="1:68" ht="22.5" customHeight="1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237"/>
      <c r="N675" s="82"/>
      <c r="O675" s="82"/>
      <c r="P675" s="82"/>
      <c r="Q675" s="82"/>
      <c r="R675" s="82"/>
      <c r="S675" s="82"/>
      <c r="T675" s="147"/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  <c r="AL675" s="82"/>
      <c r="AM675" s="147"/>
      <c r="AN675" s="82"/>
      <c r="AO675" s="82"/>
      <c r="AP675" s="82"/>
      <c r="AQ675" s="82"/>
      <c r="AR675" s="82"/>
      <c r="AS675" s="82"/>
      <c r="AT675" s="82"/>
      <c r="AU675" s="82"/>
      <c r="AV675" s="82"/>
      <c r="AW675" s="82"/>
      <c r="AX675" s="82"/>
      <c r="AY675" s="82"/>
      <c r="AZ675" s="82"/>
      <c r="BA675" s="82"/>
      <c r="BB675" s="147"/>
      <c r="BC675" s="82"/>
      <c r="BD675" s="82"/>
      <c r="BE675" s="82"/>
      <c r="BF675" s="82"/>
      <c r="BG675" s="82"/>
      <c r="BH675" s="82"/>
      <c r="BI675" s="82"/>
      <c r="BJ675" s="82"/>
      <c r="BK675" s="82"/>
      <c r="BL675" s="82"/>
      <c r="BM675" s="82"/>
      <c r="BN675" s="147"/>
      <c r="BO675" s="170"/>
      <c r="BP675" s="165"/>
    </row>
    <row r="676" spans="1:68" ht="22.5" customHeight="1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237"/>
      <c r="N676" s="82"/>
      <c r="O676" s="82"/>
      <c r="P676" s="82"/>
      <c r="Q676" s="82"/>
      <c r="R676" s="82"/>
      <c r="S676" s="82"/>
      <c r="T676" s="147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147"/>
      <c r="AN676" s="82"/>
      <c r="AO676" s="82"/>
      <c r="AP676" s="82"/>
      <c r="AQ676" s="82"/>
      <c r="AR676" s="82"/>
      <c r="AS676" s="82"/>
      <c r="AT676" s="82"/>
      <c r="AU676" s="82"/>
      <c r="AV676" s="82"/>
      <c r="AW676" s="82"/>
      <c r="AX676" s="82"/>
      <c r="AY676" s="82"/>
      <c r="AZ676" s="82"/>
      <c r="BA676" s="82"/>
      <c r="BB676" s="147"/>
      <c r="BC676" s="82"/>
      <c r="BD676" s="82"/>
      <c r="BE676" s="82"/>
      <c r="BF676" s="82"/>
      <c r="BG676" s="82"/>
      <c r="BH676" s="82"/>
      <c r="BI676" s="82"/>
      <c r="BJ676" s="82"/>
      <c r="BK676" s="82"/>
      <c r="BL676" s="82"/>
      <c r="BM676" s="82"/>
      <c r="BN676" s="147"/>
      <c r="BO676" s="170"/>
      <c r="BP676" s="165"/>
    </row>
    <row r="677" spans="1:68" ht="22.5" customHeight="1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237"/>
      <c r="N677" s="82"/>
      <c r="O677" s="82"/>
      <c r="P677" s="82"/>
      <c r="Q677" s="82"/>
      <c r="R677" s="82"/>
      <c r="S677" s="82"/>
      <c r="T677" s="147"/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  <c r="AL677" s="82"/>
      <c r="AM677" s="147"/>
      <c r="AN677" s="82"/>
      <c r="AO677" s="82"/>
      <c r="AP677" s="82"/>
      <c r="AQ677" s="82"/>
      <c r="AR677" s="82"/>
      <c r="AS677" s="82"/>
      <c r="AT677" s="82"/>
      <c r="AU677" s="82"/>
      <c r="AV677" s="82"/>
      <c r="AW677" s="82"/>
      <c r="AX677" s="82"/>
      <c r="AY677" s="82"/>
      <c r="AZ677" s="82"/>
      <c r="BA677" s="82"/>
      <c r="BB677" s="147"/>
      <c r="BC677" s="82"/>
      <c r="BD677" s="82"/>
      <c r="BE677" s="82"/>
      <c r="BF677" s="82"/>
      <c r="BG677" s="82"/>
      <c r="BH677" s="82"/>
      <c r="BI677" s="82"/>
      <c r="BJ677" s="82"/>
      <c r="BK677" s="82"/>
      <c r="BL677" s="82"/>
      <c r="BM677" s="82"/>
      <c r="BN677" s="147"/>
      <c r="BO677" s="170"/>
      <c r="BP677" s="165"/>
    </row>
    <row r="678" spans="1:68" ht="22.5" customHeight="1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237"/>
      <c r="N678" s="82"/>
      <c r="O678" s="82"/>
      <c r="P678" s="82"/>
      <c r="Q678" s="82"/>
      <c r="R678" s="82"/>
      <c r="S678" s="82"/>
      <c r="T678" s="147"/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  <c r="AL678" s="82"/>
      <c r="AM678" s="147"/>
      <c r="AN678" s="82"/>
      <c r="AO678" s="82"/>
      <c r="AP678" s="82"/>
      <c r="AQ678" s="82"/>
      <c r="AR678" s="82"/>
      <c r="AS678" s="82"/>
      <c r="AT678" s="82"/>
      <c r="AU678" s="82"/>
      <c r="AV678" s="82"/>
      <c r="AW678" s="82"/>
      <c r="AX678" s="82"/>
      <c r="AY678" s="82"/>
      <c r="AZ678" s="82"/>
      <c r="BA678" s="82"/>
      <c r="BB678" s="147"/>
      <c r="BC678" s="82"/>
      <c r="BD678" s="82"/>
      <c r="BE678" s="82"/>
      <c r="BF678" s="82"/>
      <c r="BG678" s="82"/>
      <c r="BH678" s="82"/>
      <c r="BI678" s="82"/>
      <c r="BJ678" s="82"/>
      <c r="BK678" s="82"/>
      <c r="BL678" s="82"/>
      <c r="BM678" s="82"/>
      <c r="BN678" s="147"/>
      <c r="BO678" s="170"/>
      <c r="BP678" s="165"/>
    </row>
    <row r="679" spans="1:68" ht="22.5" customHeight="1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237"/>
      <c r="N679" s="82"/>
      <c r="O679" s="82"/>
      <c r="P679" s="82"/>
      <c r="Q679" s="82"/>
      <c r="R679" s="82"/>
      <c r="S679" s="82"/>
      <c r="T679" s="147"/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147"/>
      <c r="AN679" s="82"/>
      <c r="AO679" s="82"/>
      <c r="AP679" s="82"/>
      <c r="AQ679" s="82"/>
      <c r="AR679" s="82"/>
      <c r="AS679" s="82"/>
      <c r="AT679" s="82"/>
      <c r="AU679" s="82"/>
      <c r="AV679" s="82"/>
      <c r="AW679" s="82"/>
      <c r="AX679" s="82"/>
      <c r="AY679" s="82"/>
      <c r="AZ679" s="82"/>
      <c r="BA679" s="82"/>
      <c r="BB679" s="147"/>
      <c r="BC679" s="82"/>
      <c r="BD679" s="82"/>
      <c r="BE679" s="82"/>
      <c r="BF679" s="82"/>
      <c r="BG679" s="82"/>
      <c r="BH679" s="82"/>
      <c r="BI679" s="82"/>
      <c r="BJ679" s="82"/>
      <c r="BK679" s="82"/>
      <c r="BL679" s="82"/>
      <c r="BM679" s="82"/>
      <c r="BN679" s="147"/>
      <c r="BO679" s="170"/>
      <c r="BP679" s="165"/>
    </row>
    <row r="680" spans="1:68" ht="22.5" customHeight="1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237"/>
      <c r="N680" s="82"/>
      <c r="O680" s="82"/>
      <c r="P680" s="82"/>
      <c r="Q680" s="82"/>
      <c r="R680" s="82"/>
      <c r="S680" s="82"/>
      <c r="T680" s="147"/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  <c r="AL680" s="82"/>
      <c r="AM680" s="147"/>
      <c r="AN680" s="82"/>
      <c r="AO680" s="82"/>
      <c r="AP680" s="82"/>
      <c r="AQ680" s="82"/>
      <c r="AR680" s="82"/>
      <c r="AS680" s="82"/>
      <c r="AT680" s="82"/>
      <c r="AU680" s="82"/>
      <c r="AV680" s="82"/>
      <c r="AW680" s="82"/>
      <c r="AX680" s="82"/>
      <c r="AY680" s="82"/>
      <c r="AZ680" s="82"/>
      <c r="BA680" s="82"/>
      <c r="BB680" s="147"/>
      <c r="BC680" s="82"/>
      <c r="BD680" s="82"/>
      <c r="BE680" s="82"/>
      <c r="BF680" s="82"/>
      <c r="BG680" s="82"/>
      <c r="BH680" s="82"/>
      <c r="BI680" s="82"/>
      <c r="BJ680" s="82"/>
      <c r="BK680" s="82"/>
      <c r="BL680" s="82"/>
      <c r="BM680" s="82"/>
      <c r="BN680" s="147"/>
      <c r="BO680" s="170"/>
      <c r="BP680" s="165"/>
    </row>
    <row r="681" spans="1:68" ht="22.5" customHeight="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237"/>
      <c r="N681" s="82"/>
      <c r="O681" s="82"/>
      <c r="P681" s="82"/>
      <c r="Q681" s="82"/>
      <c r="R681" s="82"/>
      <c r="S681" s="82"/>
      <c r="T681" s="147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147"/>
      <c r="AN681" s="82"/>
      <c r="AO681" s="82"/>
      <c r="AP681" s="82"/>
      <c r="AQ681" s="82"/>
      <c r="AR681" s="82"/>
      <c r="AS681" s="82"/>
      <c r="AT681" s="82"/>
      <c r="AU681" s="82"/>
      <c r="AV681" s="82"/>
      <c r="AW681" s="82"/>
      <c r="AX681" s="82"/>
      <c r="AY681" s="82"/>
      <c r="AZ681" s="82"/>
      <c r="BA681" s="82"/>
      <c r="BB681" s="147"/>
      <c r="BC681" s="82"/>
      <c r="BD681" s="82"/>
      <c r="BE681" s="82"/>
      <c r="BF681" s="82"/>
      <c r="BG681" s="82"/>
      <c r="BH681" s="82"/>
      <c r="BI681" s="82"/>
      <c r="BJ681" s="82"/>
      <c r="BK681" s="82"/>
      <c r="BL681" s="82"/>
      <c r="BM681" s="82"/>
      <c r="BN681" s="147"/>
      <c r="BO681" s="170"/>
      <c r="BP681" s="165"/>
    </row>
    <row r="682" spans="1:68" ht="22.5" customHeight="1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237"/>
      <c r="N682" s="82"/>
      <c r="O682" s="82"/>
      <c r="P682" s="82"/>
      <c r="Q682" s="82"/>
      <c r="R682" s="82"/>
      <c r="S682" s="82"/>
      <c r="T682" s="147"/>
      <c r="U682" s="82"/>
      <c r="V682" s="82"/>
      <c r="W682" s="82"/>
      <c r="X682" s="82"/>
      <c r="Y682" s="82"/>
      <c r="Z682" s="82"/>
      <c r="AA682" s="82"/>
      <c r="AB682" s="82"/>
      <c r="AC682" s="82"/>
      <c r="AD682" s="82"/>
      <c r="AE682" s="82"/>
      <c r="AF682" s="82"/>
      <c r="AG682" s="82"/>
      <c r="AH682" s="82"/>
      <c r="AI682" s="82"/>
      <c r="AJ682" s="82"/>
      <c r="AK682" s="82"/>
      <c r="AL682" s="82"/>
      <c r="AM682" s="147"/>
      <c r="AN682" s="82"/>
      <c r="AO682" s="82"/>
      <c r="AP682" s="82"/>
      <c r="AQ682" s="82"/>
      <c r="AR682" s="82"/>
      <c r="AS682" s="82"/>
      <c r="AT682" s="82"/>
      <c r="AU682" s="82"/>
      <c r="AV682" s="82"/>
      <c r="AW682" s="82"/>
      <c r="AX682" s="82"/>
      <c r="AY682" s="82"/>
      <c r="AZ682" s="82"/>
      <c r="BA682" s="82"/>
      <c r="BB682" s="147"/>
      <c r="BC682" s="82"/>
      <c r="BD682" s="82"/>
      <c r="BE682" s="82"/>
      <c r="BF682" s="82"/>
      <c r="BG682" s="82"/>
      <c r="BH682" s="82"/>
      <c r="BI682" s="82"/>
      <c r="BJ682" s="82"/>
      <c r="BK682" s="82"/>
      <c r="BL682" s="82"/>
      <c r="BM682" s="82"/>
      <c r="BN682" s="147"/>
      <c r="BO682" s="170"/>
      <c r="BP682" s="165"/>
    </row>
    <row r="683" spans="1:68" ht="22.5" customHeight="1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237"/>
      <c r="N683" s="82"/>
      <c r="O683" s="82"/>
      <c r="P683" s="82"/>
      <c r="Q683" s="82"/>
      <c r="R683" s="82"/>
      <c r="S683" s="82"/>
      <c r="T683" s="147"/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  <c r="AL683" s="82"/>
      <c r="AM683" s="147"/>
      <c r="AN683" s="82"/>
      <c r="AO683" s="82"/>
      <c r="AP683" s="82"/>
      <c r="AQ683" s="82"/>
      <c r="AR683" s="82"/>
      <c r="AS683" s="82"/>
      <c r="AT683" s="82"/>
      <c r="AU683" s="82"/>
      <c r="AV683" s="82"/>
      <c r="AW683" s="82"/>
      <c r="AX683" s="82"/>
      <c r="AY683" s="82"/>
      <c r="AZ683" s="82"/>
      <c r="BA683" s="82"/>
      <c r="BB683" s="147"/>
      <c r="BC683" s="82"/>
      <c r="BD683" s="82"/>
      <c r="BE683" s="82"/>
      <c r="BF683" s="82"/>
      <c r="BG683" s="82"/>
      <c r="BH683" s="82"/>
      <c r="BI683" s="82"/>
      <c r="BJ683" s="82"/>
      <c r="BK683" s="82"/>
      <c r="BL683" s="82"/>
      <c r="BM683" s="82"/>
      <c r="BN683" s="147"/>
      <c r="BO683" s="170"/>
      <c r="BP683" s="165"/>
    </row>
    <row r="684" spans="1:68" ht="22.5" customHeight="1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237"/>
      <c r="N684" s="82"/>
      <c r="O684" s="82"/>
      <c r="P684" s="82"/>
      <c r="Q684" s="82"/>
      <c r="R684" s="82"/>
      <c r="S684" s="82"/>
      <c r="T684" s="147"/>
      <c r="U684" s="82"/>
      <c r="V684" s="82"/>
      <c r="W684" s="82"/>
      <c r="X684" s="82"/>
      <c r="Y684" s="82"/>
      <c r="Z684" s="82"/>
      <c r="AA684" s="82"/>
      <c r="AB684" s="82"/>
      <c r="AC684" s="82"/>
      <c r="AD684" s="82"/>
      <c r="AE684" s="82"/>
      <c r="AF684" s="82"/>
      <c r="AG684" s="82"/>
      <c r="AH684" s="82"/>
      <c r="AI684" s="82"/>
      <c r="AJ684" s="82"/>
      <c r="AK684" s="82"/>
      <c r="AL684" s="82"/>
      <c r="AM684" s="147"/>
      <c r="AN684" s="82"/>
      <c r="AO684" s="82"/>
      <c r="AP684" s="82"/>
      <c r="AQ684" s="82"/>
      <c r="AR684" s="82"/>
      <c r="AS684" s="82"/>
      <c r="AT684" s="82"/>
      <c r="AU684" s="82"/>
      <c r="AV684" s="82"/>
      <c r="AW684" s="82"/>
      <c r="AX684" s="82"/>
      <c r="AY684" s="82"/>
      <c r="AZ684" s="82"/>
      <c r="BA684" s="82"/>
      <c r="BB684" s="147"/>
      <c r="BC684" s="82"/>
      <c r="BD684" s="82"/>
      <c r="BE684" s="82"/>
      <c r="BF684" s="82"/>
      <c r="BG684" s="82"/>
      <c r="BH684" s="82"/>
      <c r="BI684" s="82"/>
      <c r="BJ684" s="82"/>
      <c r="BK684" s="82"/>
      <c r="BL684" s="82"/>
      <c r="BM684" s="82"/>
      <c r="BN684" s="147"/>
      <c r="BO684" s="170"/>
      <c r="BP684" s="165"/>
    </row>
    <row r="685" spans="1:68" ht="22.5" customHeight="1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237"/>
      <c r="N685" s="82"/>
      <c r="O685" s="82"/>
      <c r="P685" s="82"/>
      <c r="Q685" s="82"/>
      <c r="R685" s="82"/>
      <c r="S685" s="82"/>
      <c r="T685" s="147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147"/>
      <c r="AN685" s="82"/>
      <c r="AO685" s="82"/>
      <c r="AP685" s="82"/>
      <c r="AQ685" s="82"/>
      <c r="AR685" s="82"/>
      <c r="AS685" s="82"/>
      <c r="AT685" s="82"/>
      <c r="AU685" s="82"/>
      <c r="AV685" s="82"/>
      <c r="AW685" s="82"/>
      <c r="AX685" s="82"/>
      <c r="AY685" s="82"/>
      <c r="AZ685" s="82"/>
      <c r="BA685" s="82"/>
      <c r="BB685" s="147"/>
      <c r="BC685" s="82"/>
      <c r="BD685" s="82"/>
      <c r="BE685" s="82"/>
      <c r="BF685" s="82"/>
      <c r="BG685" s="82"/>
      <c r="BH685" s="82"/>
      <c r="BI685" s="82"/>
      <c r="BJ685" s="82"/>
      <c r="BK685" s="82"/>
      <c r="BL685" s="82"/>
      <c r="BM685" s="82"/>
      <c r="BN685" s="147"/>
      <c r="BO685" s="170"/>
      <c r="BP685" s="165"/>
    </row>
    <row r="686" spans="1:68" ht="22.5" customHeight="1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237"/>
      <c r="N686" s="82"/>
      <c r="O686" s="82"/>
      <c r="P686" s="82"/>
      <c r="Q686" s="82"/>
      <c r="R686" s="82"/>
      <c r="S686" s="82"/>
      <c r="T686" s="147"/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  <c r="AL686" s="82"/>
      <c r="AM686" s="147"/>
      <c r="AN686" s="82"/>
      <c r="AO686" s="82"/>
      <c r="AP686" s="82"/>
      <c r="AQ686" s="82"/>
      <c r="AR686" s="82"/>
      <c r="AS686" s="82"/>
      <c r="AT686" s="82"/>
      <c r="AU686" s="82"/>
      <c r="AV686" s="82"/>
      <c r="AW686" s="82"/>
      <c r="AX686" s="82"/>
      <c r="AY686" s="82"/>
      <c r="AZ686" s="82"/>
      <c r="BA686" s="82"/>
      <c r="BB686" s="147"/>
      <c r="BC686" s="82"/>
      <c r="BD686" s="82"/>
      <c r="BE686" s="82"/>
      <c r="BF686" s="82"/>
      <c r="BG686" s="82"/>
      <c r="BH686" s="82"/>
      <c r="BI686" s="82"/>
      <c r="BJ686" s="82"/>
      <c r="BK686" s="82"/>
      <c r="BL686" s="82"/>
      <c r="BM686" s="82"/>
      <c r="BN686" s="147"/>
      <c r="BO686" s="170"/>
      <c r="BP686" s="165"/>
    </row>
    <row r="687" spans="1:68" ht="22.5" customHeight="1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237"/>
      <c r="N687" s="82"/>
      <c r="O687" s="82"/>
      <c r="P687" s="82"/>
      <c r="Q687" s="82"/>
      <c r="R687" s="82"/>
      <c r="S687" s="82"/>
      <c r="T687" s="147"/>
      <c r="U687" s="82"/>
      <c r="V687" s="82"/>
      <c r="W687" s="82"/>
      <c r="X687" s="82"/>
      <c r="Y687" s="82"/>
      <c r="Z687" s="82"/>
      <c r="AA687" s="82"/>
      <c r="AB687" s="82"/>
      <c r="AC687" s="82"/>
      <c r="AD687" s="82"/>
      <c r="AE687" s="82"/>
      <c r="AF687" s="82"/>
      <c r="AG687" s="82"/>
      <c r="AH687" s="82"/>
      <c r="AI687" s="82"/>
      <c r="AJ687" s="82"/>
      <c r="AK687" s="82"/>
      <c r="AL687" s="82"/>
      <c r="AM687" s="147"/>
      <c r="AN687" s="82"/>
      <c r="AO687" s="82"/>
      <c r="AP687" s="82"/>
      <c r="AQ687" s="82"/>
      <c r="AR687" s="82"/>
      <c r="AS687" s="82"/>
      <c r="AT687" s="82"/>
      <c r="AU687" s="82"/>
      <c r="AV687" s="82"/>
      <c r="AW687" s="82"/>
      <c r="AX687" s="82"/>
      <c r="AY687" s="82"/>
      <c r="AZ687" s="82"/>
      <c r="BA687" s="82"/>
      <c r="BB687" s="147"/>
      <c r="BC687" s="82"/>
      <c r="BD687" s="82"/>
      <c r="BE687" s="82"/>
      <c r="BF687" s="82"/>
      <c r="BG687" s="82"/>
      <c r="BH687" s="82"/>
      <c r="BI687" s="82"/>
      <c r="BJ687" s="82"/>
      <c r="BK687" s="82"/>
      <c r="BL687" s="82"/>
      <c r="BM687" s="82"/>
      <c r="BN687" s="147"/>
      <c r="BO687" s="170"/>
      <c r="BP687" s="165"/>
    </row>
    <row r="688" spans="1:68" ht="22.5" customHeight="1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237"/>
      <c r="N688" s="82"/>
      <c r="O688" s="82"/>
      <c r="P688" s="82"/>
      <c r="Q688" s="82"/>
      <c r="R688" s="82"/>
      <c r="S688" s="82"/>
      <c r="T688" s="147"/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  <c r="AL688" s="82"/>
      <c r="AM688" s="147"/>
      <c r="AN688" s="82"/>
      <c r="AO688" s="82"/>
      <c r="AP688" s="82"/>
      <c r="AQ688" s="82"/>
      <c r="AR688" s="82"/>
      <c r="AS688" s="82"/>
      <c r="AT688" s="82"/>
      <c r="AU688" s="82"/>
      <c r="AV688" s="82"/>
      <c r="AW688" s="82"/>
      <c r="AX688" s="82"/>
      <c r="AY688" s="82"/>
      <c r="AZ688" s="82"/>
      <c r="BA688" s="82"/>
      <c r="BB688" s="147"/>
      <c r="BC688" s="82"/>
      <c r="BD688" s="82"/>
      <c r="BE688" s="82"/>
      <c r="BF688" s="82"/>
      <c r="BG688" s="82"/>
      <c r="BH688" s="82"/>
      <c r="BI688" s="82"/>
      <c r="BJ688" s="82"/>
      <c r="BK688" s="82"/>
      <c r="BL688" s="82"/>
      <c r="BM688" s="82"/>
      <c r="BN688" s="147"/>
      <c r="BO688" s="170"/>
      <c r="BP688" s="165"/>
    </row>
    <row r="689" spans="1:68" ht="22.5" customHeight="1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237"/>
      <c r="N689" s="82"/>
      <c r="O689" s="82"/>
      <c r="P689" s="82"/>
      <c r="Q689" s="82"/>
      <c r="R689" s="82"/>
      <c r="S689" s="82"/>
      <c r="T689" s="147"/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  <c r="AL689" s="82"/>
      <c r="AM689" s="147"/>
      <c r="AN689" s="82"/>
      <c r="AO689" s="82"/>
      <c r="AP689" s="82"/>
      <c r="AQ689" s="82"/>
      <c r="AR689" s="82"/>
      <c r="AS689" s="82"/>
      <c r="AT689" s="82"/>
      <c r="AU689" s="82"/>
      <c r="AV689" s="82"/>
      <c r="AW689" s="82"/>
      <c r="AX689" s="82"/>
      <c r="AY689" s="82"/>
      <c r="AZ689" s="82"/>
      <c r="BA689" s="82"/>
      <c r="BB689" s="147"/>
      <c r="BC689" s="82"/>
      <c r="BD689" s="82"/>
      <c r="BE689" s="82"/>
      <c r="BF689" s="82"/>
      <c r="BG689" s="82"/>
      <c r="BH689" s="82"/>
      <c r="BI689" s="82"/>
      <c r="BJ689" s="82"/>
      <c r="BK689" s="82"/>
      <c r="BL689" s="82"/>
      <c r="BM689" s="82"/>
      <c r="BN689" s="147"/>
      <c r="BO689" s="170"/>
      <c r="BP689" s="165"/>
    </row>
    <row r="690" spans="1:68" ht="22.5" customHeight="1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237"/>
      <c r="N690" s="82"/>
      <c r="O690" s="82"/>
      <c r="P690" s="82"/>
      <c r="Q690" s="82"/>
      <c r="R690" s="82"/>
      <c r="S690" s="82"/>
      <c r="T690" s="147"/>
      <c r="U690" s="82"/>
      <c r="V690" s="82"/>
      <c r="W690" s="82"/>
      <c r="X690" s="82"/>
      <c r="Y690" s="82"/>
      <c r="Z690" s="82"/>
      <c r="AA690" s="82"/>
      <c r="AB690" s="82"/>
      <c r="AC690" s="82"/>
      <c r="AD690" s="82"/>
      <c r="AE690" s="82"/>
      <c r="AF690" s="82"/>
      <c r="AG690" s="82"/>
      <c r="AH690" s="82"/>
      <c r="AI690" s="82"/>
      <c r="AJ690" s="82"/>
      <c r="AK690" s="82"/>
      <c r="AL690" s="82"/>
      <c r="AM690" s="147"/>
      <c r="AN690" s="82"/>
      <c r="AO690" s="82"/>
      <c r="AP690" s="82"/>
      <c r="AQ690" s="82"/>
      <c r="AR690" s="82"/>
      <c r="AS690" s="82"/>
      <c r="AT690" s="82"/>
      <c r="AU690" s="82"/>
      <c r="AV690" s="82"/>
      <c r="AW690" s="82"/>
      <c r="AX690" s="82"/>
      <c r="AY690" s="82"/>
      <c r="AZ690" s="82"/>
      <c r="BA690" s="82"/>
      <c r="BB690" s="147"/>
      <c r="BC690" s="82"/>
      <c r="BD690" s="82"/>
      <c r="BE690" s="82"/>
      <c r="BF690" s="82"/>
      <c r="BG690" s="82"/>
      <c r="BH690" s="82"/>
      <c r="BI690" s="82"/>
      <c r="BJ690" s="82"/>
      <c r="BK690" s="82"/>
      <c r="BL690" s="82"/>
      <c r="BM690" s="82"/>
      <c r="BN690" s="147"/>
      <c r="BO690" s="170"/>
      <c r="BP690" s="165"/>
    </row>
    <row r="691" spans="1:68" ht="22.5" customHeight="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237"/>
      <c r="N691" s="82"/>
      <c r="O691" s="82"/>
      <c r="P691" s="82"/>
      <c r="Q691" s="82"/>
      <c r="R691" s="82"/>
      <c r="S691" s="82"/>
      <c r="T691" s="147"/>
      <c r="U691" s="82"/>
      <c r="V691" s="82"/>
      <c r="W691" s="82"/>
      <c r="X691" s="82"/>
      <c r="Y691" s="82"/>
      <c r="Z691" s="82"/>
      <c r="AA691" s="82"/>
      <c r="AB691" s="82"/>
      <c r="AC691" s="82"/>
      <c r="AD691" s="82"/>
      <c r="AE691" s="82"/>
      <c r="AF691" s="82"/>
      <c r="AG691" s="82"/>
      <c r="AH691" s="82"/>
      <c r="AI691" s="82"/>
      <c r="AJ691" s="82"/>
      <c r="AK691" s="82"/>
      <c r="AL691" s="82"/>
      <c r="AM691" s="147"/>
      <c r="AN691" s="82"/>
      <c r="AO691" s="82"/>
      <c r="AP691" s="82"/>
      <c r="AQ691" s="82"/>
      <c r="AR691" s="82"/>
      <c r="AS691" s="82"/>
      <c r="AT691" s="82"/>
      <c r="AU691" s="82"/>
      <c r="AV691" s="82"/>
      <c r="AW691" s="82"/>
      <c r="AX691" s="82"/>
      <c r="AY691" s="82"/>
      <c r="AZ691" s="82"/>
      <c r="BA691" s="82"/>
      <c r="BB691" s="147"/>
      <c r="BC691" s="82"/>
      <c r="BD691" s="82"/>
      <c r="BE691" s="82"/>
      <c r="BF691" s="82"/>
      <c r="BG691" s="82"/>
      <c r="BH691" s="82"/>
      <c r="BI691" s="82"/>
      <c r="BJ691" s="82"/>
      <c r="BK691" s="82"/>
      <c r="BL691" s="82"/>
      <c r="BM691" s="82"/>
      <c r="BN691" s="147"/>
      <c r="BO691" s="170"/>
      <c r="BP691" s="165"/>
    </row>
    <row r="692" spans="1:68" ht="22.5" customHeight="1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237"/>
      <c r="N692" s="82"/>
      <c r="O692" s="82"/>
      <c r="P692" s="82"/>
      <c r="Q692" s="82"/>
      <c r="R692" s="82"/>
      <c r="S692" s="82"/>
      <c r="T692" s="147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  <c r="AF692" s="82"/>
      <c r="AG692" s="82"/>
      <c r="AH692" s="82"/>
      <c r="AI692" s="82"/>
      <c r="AJ692" s="82"/>
      <c r="AK692" s="82"/>
      <c r="AL692" s="82"/>
      <c r="AM692" s="147"/>
      <c r="AN692" s="82"/>
      <c r="AO692" s="82"/>
      <c r="AP692" s="82"/>
      <c r="AQ692" s="82"/>
      <c r="AR692" s="82"/>
      <c r="AS692" s="82"/>
      <c r="AT692" s="82"/>
      <c r="AU692" s="82"/>
      <c r="AV692" s="82"/>
      <c r="AW692" s="82"/>
      <c r="AX692" s="82"/>
      <c r="AY692" s="82"/>
      <c r="AZ692" s="82"/>
      <c r="BA692" s="82"/>
      <c r="BB692" s="147"/>
      <c r="BC692" s="82"/>
      <c r="BD692" s="82"/>
      <c r="BE692" s="82"/>
      <c r="BF692" s="82"/>
      <c r="BG692" s="82"/>
      <c r="BH692" s="82"/>
      <c r="BI692" s="82"/>
      <c r="BJ692" s="82"/>
      <c r="BK692" s="82"/>
      <c r="BL692" s="82"/>
      <c r="BM692" s="82"/>
      <c r="BN692" s="147"/>
      <c r="BO692" s="170"/>
      <c r="BP692" s="165"/>
    </row>
    <row r="693" spans="1:68" ht="22.5" customHeight="1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237"/>
      <c r="N693" s="82"/>
      <c r="O693" s="82"/>
      <c r="P693" s="82"/>
      <c r="Q693" s="82"/>
      <c r="R693" s="82"/>
      <c r="S693" s="82"/>
      <c r="T693" s="147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  <c r="AL693" s="82"/>
      <c r="AM693" s="147"/>
      <c r="AN693" s="82"/>
      <c r="AO693" s="82"/>
      <c r="AP693" s="82"/>
      <c r="AQ693" s="82"/>
      <c r="AR693" s="82"/>
      <c r="AS693" s="82"/>
      <c r="AT693" s="82"/>
      <c r="AU693" s="82"/>
      <c r="AV693" s="82"/>
      <c r="AW693" s="82"/>
      <c r="AX693" s="82"/>
      <c r="AY693" s="82"/>
      <c r="AZ693" s="82"/>
      <c r="BA693" s="82"/>
      <c r="BB693" s="147"/>
      <c r="BC693" s="82"/>
      <c r="BD693" s="82"/>
      <c r="BE693" s="82"/>
      <c r="BF693" s="82"/>
      <c r="BG693" s="82"/>
      <c r="BH693" s="82"/>
      <c r="BI693" s="82"/>
      <c r="BJ693" s="82"/>
      <c r="BK693" s="82"/>
      <c r="BL693" s="82"/>
      <c r="BM693" s="82"/>
      <c r="BN693" s="147"/>
      <c r="BO693" s="170"/>
      <c r="BP693" s="165"/>
    </row>
    <row r="694" spans="1:68" ht="22.5" customHeight="1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237"/>
      <c r="N694" s="82"/>
      <c r="O694" s="82"/>
      <c r="P694" s="82"/>
      <c r="Q694" s="82"/>
      <c r="R694" s="82"/>
      <c r="S694" s="82"/>
      <c r="T694" s="147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  <c r="AL694" s="82"/>
      <c r="AM694" s="147"/>
      <c r="AN694" s="82"/>
      <c r="AO694" s="82"/>
      <c r="AP694" s="82"/>
      <c r="AQ694" s="82"/>
      <c r="AR694" s="82"/>
      <c r="AS694" s="82"/>
      <c r="AT694" s="82"/>
      <c r="AU694" s="82"/>
      <c r="AV694" s="82"/>
      <c r="AW694" s="82"/>
      <c r="AX694" s="82"/>
      <c r="AY694" s="82"/>
      <c r="AZ694" s="82"/>
      <c r="BA694" s="82"/>
      <c r="BB694" s="147"/>
      <c r="BC694" s="82"/>
      <c r="BD694" s="82"/>
      <c r="BE694" s="82"/>
      <c r="BF694" s="82"/>
      <c r="BG694" s="82"/>
      <c r="BH694" s="82"/>
      <c r="BI694" s="82"/>
      <c r="BJ694" s="82"/>
      <c r="BK694" s="82"/>
      <c r="BL694" s="82"/>
      <c r="BM694" s="82"/>
      <c r="BN694" s="147"/>
      <c r="BO694" s="170"/>
      <c r="BP694" s="165"/>
    </row>
    <row r="695" spans="1:68" ht="22.5" customHeight="1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237"/>
      <c r="N695" s="82"/>
      <c r="O695" s="82"/>
      <c r="P695" s="82"/>
      <c r="Q695" s="82"/>
      <c r="R695" s="82"/>
      <c r="S695" s="82"/>
      <c r="T695" s="147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  <c r="AF695" s="82"/>
      <c r="AG695" s="82"/>
      <c r="AH695" s="82"/>
      <c r="AI695" s="82"/>
      <c r="AJ695" s="82"/>
      <c r="AK695" s="82"/>
      <c r="AL695" s="82"/>
      <c r="AM695" s="147"/>
      <c r="AN695" s="82"/>
      <c r="AO695" s="82"/>
      <c r="AP695" s="82"/>
      <c r="AQ695" s="82"/>
      <c r="AR695" s="82"/>
      <c r="AS695" s="82"/>
      <c r="AT695" s="82"/>
      <c r="AU695" s="82"/>
      <c r="AV695" s="82"/>
      <c r="AW695" s="82"/>
      <c r="AX695" s="82"/>
      <c r="AY695" s="82"/>
      <c r="AZ695" s="82"/>
      <c r="BA695" s="82"/>
      <c r="BB695" s="147"/>
      <c r="BC695" s="82"/>
      <c r="BD695" s="82"/>
      <c r="BE695" s="82"/>
      <c r="BF695" s="82"/>
      <c r="BG695" s="82"/>
      <c r="BH695" s="82"/>
      <c r="BI695" s="82"/>
      <c r="BJ695" s="82"/>
      <c r="BK695" s="82"/>
      <c r="BL695" s="82"/>
      <c r="BM695" s="82"/>
      <c r="BN695" s="147"/>
      <c r="BO695" s="170"/>
      <c r="BP695" s="165"/>
    </row>
    <row r="696" spans="1:68" ht="22.5" customHeight="1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237"/>
      <c r="N696" s="82"/>
      <c r="O696" s="82"/>
      <c r="P696" s="82"/>
      <c r="Q696" s="82"/>
      <c r="R696" s="82"/>
      <c r="S696" s="82"/>
      <c r="T696" s="147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  <c r="AL696" s="82"/>
      <c r="AM696" s="147"/>
      <c r="AN696" s="82"/>
      <c r="AO696" s="82"/>
      <c r="AP696" s="82"/>
      <c r="AQ696" s="82"/>
      <c r="AR696" s="82"/>
      <c r="AS696" s="82"/>
      <c r="AT696" s="82"/>
      <c r="AU696" s="82"/>
      <c r="AV696" s="82"/>
      <c r="AW696" s="82"/>
      <c r="AX696" s="82"/>
      <c r="AY696" s="82"/>
      <c r="AZ696" s="82"/>
      <c r="BA696" s="82"/>
      <c r="BB696" s="147"/>
      <c r="BC696" s="82"/>
      <c r="BD696" s="82"/>
      <c r="BE696" s="82"/>
      <c r="BF696" s="82"/>
      <c r="BG696" s="82"/>
      <c r="BH696" s="82"/>
      <c r="BI696" s="82"/>
      <c r="BJ696" s="82"/>
      <c r="BK696" s="82"/>
      <c r="BL696" s="82"/>
      <c r="BM696" s="82"/>
      <c r="BN696" s="147"/>
      <c r="BO696" s="170"/>
      <c r="BP696" s="165"/>
    </row>
    <row r="697" spans="1:68" ht="22.5" customHeight="1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237"/>
      <c r="N697" s="82"/>
      <c r="O697" s="82"/>
      <c r="P697" s="82"/>
      <c r="Q697" s="82"/>
      <c r="R697" s="82"/>
      <c r="S697" s="82"/>
      <c r="T697" s="147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147"/>
      <c r="AN697" s="82"/>
      <c r="AO697" s="82"/>
      <c r="AP697" s="82"/>
      <c r="AQ697" s="82"/>
      <c r="AR697" s="82"/>
      <c r="AS697" s="82"/>
      <c r="AT697" s="82"/>
      <c r="AU697" s="82"/>
      <c r="AV697" s="82"/>
      <c r="AW697" s="82"/>
      <c r="AX697" s="82"/>
      <c r="AY697" s="82"/>
      <c r="AZ697" s="82"/>
      <c r="BA697" s="82"/>
      <c r="BB697" s="147"/>
      <c r="BC697" s="82"/>
      <c r="BD697" s="82"/>
      <c r="BE697" s="82"/>
      <c r="BF697" s="82"/>
      <c r="BG697" s="82"/>
      <c r="BH697" s="82"/>
      <c r="BI697" s="82"/>
      <c r="BJ697" s="82"/>
      <c r="BK697" s="82"/>
      <c r="BL697" s="82"/>
      <c r="BM697" s="82"/>
      <c r="BN697" s="147"/>
      <c r="BO697" s="170"/>
      <c r="BP697" s="165"/>
    </row>
    <row r="698" spans="1:68" ht="22.5" customHeight="1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237"/>
      <c r="N698" s="82"/>
      <c r="O698" s="82"/>
      <c r="P698" s="82"/>
      <c r="Q698" s="82"/>
      <c r="R698" s="82"/>
      <c r="S698" s="82"/>
      <c r="T698" s="147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  <c r="AL698" s="82"/>
      <c r="AM698" s="147"/>
      <c r="AN698" s="82"/>
      <c r="AO698" s="82"/>
      <c r="AP698" s="82"/>
      <c r="AQ698" s="82"/>
      <c r="AR698" s="82"/>
      <c r="AS698" s="82"/>
      <c r="AT698" s="82"/>
      <c r="AU698" s="82"/>
      <c r="AV698" s="82"/>
      <c r="AW698" s="82"/>
      <c r="AX698" s="82"/>
      <c r="AY698" s="82"/>
      <c r="AZ698" s="82"/>
      <c r="BA698" s="82"/>
      <c r="BB698" s="147"/>
      <c r="BC698" s="82"/>
      <c r="BD698" s="82"/>
      <c r="BE698" s="82"/>
      <c r="BF698" s="82"/>
      <c r="BG698" s="82"/>
      <c r="BH698" s="82"/>
      <c r="BI698" s="82"/>
      <c r="BJ698" s="82"/>
      <c r="BK698" s="82"/>
      <c r="BL698" s="82"/>
      <c r="BM698" s="82"/>
      <c r="BN698" s="147"/>
      <c r="BO698" s="170"/>
      <c r="BP698" s="165"/>
    </row>
    <row r="699" spans="1:68" ht="22.5" customHeight="1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237"/>
      <c r="N699" s="82"/>
      <c r="O699" s="82"/>
      <c r="P699" s="82"/>
      <c r="Q699" s="82"/>
      <c r="R699" s="82"/>
      <c r="S699" s="82"/>
      <c r="T699" s="147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147"/>
      <c r="AN699" s="82"/>
      <c r="AO699" s="82"/>
      <c r="AP699" s="82"/>
      <c r="AQ699" s="82"/>
      <c r="AR699" s="82"/>
      <c r="AS699" s="82"/>
      <c r="AT699" s="82"/>
      <c r="AU699" s="82"/>
      <c r="AV699" s="82"/>
      <c r="AW699" s="82"/>
      <c r="AX699" s="82"/>
      <c r="AY699" s="82"/>
      <c r="AZ699" s="82"/>
      <c r="BA699" s="82"/>
      <c r="BB699" s="147"/>
      <c r="BC699" s="82"/>
      <c r="BD699" s="82"/>
      <c r="BE699" s="82"/>
      <c r="BF699" s="82"/>
      <c r="BG699" s="82"/>
      <c r="BH699" s="82"/>
      <c r="BI699" s="82"/>
      <c r="BJ699" s="82"/>
      <c r="BK699" s="82"/>
      <c r="BL699" s="82"/>
      <c r="BM699" s="82"/>
      <c r="BN699" s="147"/>
      <c r="BO699" s="170"/>
      <c r="BP699" s="165"/>
    </row>
    <row r="700" spans="1:68" ht="22.5" customHeight="1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237"/>
      <c r="N700" s="82"/>
      <c r="O700" s="82"/>
      <c r="P700" s="82"/>
      <c r="Q700" s="82"/>
      <c r="R700" s="82"/>
      <c r="S700" s="82"/>
      <c r="T700" s="147"/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  <c r="AL700" s="82"/>
      <c r="AM700" s="147"/>
      <c r="AN700" s="82"/>
      <c r="AO700" s="82"/>
      <c r="AP700" s="82"/>
      <c r="AQ700" s="82"/>
      <c r="AR700" s="82"/>
      <c r="AS700" s="82"/>
      <c r="AT700" s="82"/>
      <c r="AU700" s="82"/>
      <c r="AV700" s="82"/>
      <c r="AW700" s="82"/>
      <c r="AX700" s="82"/>
      <c r="AY700" s="82"/>
      <c r="AZ700" s="82"/>
      <c r="BA700" s="82"/>
      <c r="BB700" s="147"/>
      <c r="BC700" s="82"/>
      <c r="BD700" s="82"/>
      <c r="BE700" s="82"/>
      <c r="BF700" s="82"/>
      <c r="BG700" s="82"/>
      <c r="BH700" s="82"/>
      <c r="BI700" s="82"/>
      <c r="BJ700" s="82"/>
      <c r="BK700" s="82"/>
      <c r="BL700" s="82"/>
      <c r="BM700" s="82"/>
      <c r="BN700" s="147"/>
      <c r="BO700" s="170"/>
      <c r="BP700" s="165"/>
    </row>
    <row r="701" spans="1:68" ht="22.5" customHeight="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237"/>
      <c r="N701" s="82"/>
      <c r="O701" s="82"/>
      <c r="P701" s="82"/>
      <c r="Q701" s="82"/>
      <c r="R701" s="82"/>
      <c r="S701" s="82"/>
      <c r="T701" s="147"/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  <c r="AL701" s="82"/>
      <c r="AM701" s="147"/>
      <c r="AN701" s="82"/>
      <c r="AO701" s="82"/>
      <c r="AP701" s="82"/>
      <c r="AQ701" s="82"/>
      <c r="AR701" s="82"/>
      <c r="AS701" s="82"/>
      <c r="AT701" s="82"/>
      <c r="AU701" s="82"/>
      <c r="AV701" s="82"/>
      <c r="AW701" s="82"/>
      <c r="AX701" s="82"/>
      <c r="AY701" s="82"/>
      <c r="AZ701" s="82"/>
      <c r="BA701" s="82"/>
      <c r="BB701" s="147"/>
      <c r="BC701" s="82"/>
      <c r="BD701" s="82"/>
      <c r="BE701" s="82"/>
      <c r="BF701" s="82"/>
      <c r="BG701" s="82"/>
      <c r="BH701" s="82"/>
      <c r="BI701" s="82"/>
      <c r="BJ701" s="82"/>
      <c r="BK701" s="82"/>
      <c r="BL701" s="82"/>
      <c r="BM701" s="82"/>
      <c r="BN701" s="147"/>
      <c r="BO701" s="170"/>
      <c r="BP701" s="165"/>
    </row>
    <row r="702" spans="1:68" ht="22.5" customHeight="1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237"/>
      <c r="N702" s="82"/>
      <c r="O702" s="82"/>
      <c r="P702" s="82"/>
      <c r="Q702" s="82"/>
      <c r="R702" s="82"/>
      <c r="S702" s="82"/>
      <c r="T702" s="147"/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  <c r="AL702" s="82"/>
      <c r="AM702" s="147"/>
      <c r="AN702" s="82"/>
      <c r="AO702" s="82"/>
      <c r="AP702" s="82"/>
      <c r="AQ702" s="82"/>
      <c r="AR702" s="82"/>
      <c r="AS702" s="82"/>
      <c r="AT702" s="82"/>
      <c r="AU702" s="82"/>
      <c r="AV702" s="82"/>
      <c r="AW702" s="82"/>
      <c r="AX702" s="82"/>
      <c r="AY702" s="82"/>
      <c r="AZ702" s="82"/>
      <c r="BA702" s="82"/>
      <c r="BB702" s="147"/>
      <c r="BC702" s="82"/>
      <c r="BD702" s="82"/>
      <c r="BE702" s="82"/>
      <c r="BF702" s="82"/>
      <c r="BG702" s="82"/>
      <c r="BH702" s="82"/>
      <c r="BI702" s="82"/>
      <c r="BJ702" s="82"/>
      <c r="BK702" s="82"/>
      <c r="BL702" s="82"/>
      <c r="BM702" s="82"/>
      <c r="BN702" s="147"/>
      <c r="BO702" s="170"/>
      <c r="BP702" s="165"/>
    </row>
    <row r="703" spans="1:68" ht="22.5" customHeight="1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237"/>
      <c r="N703" s="82"/>
      <c r="O703" s="82"/>
      <c r="P703" s="82"/>
      <c r="Q703" s="82"/>
      <c r="R703" s="82"/>
      <c r="S703" s="82"/>
      <c r="T703" s="147"/>
      <c r="U703" s="82"/>
      <c r="V703" s="82"/>
      <c r="W703" s="82"/>
      <c r="X703" s="82"/>
      <c r="Y703" s="82"/>
      <c r="Z703" s="82"/>
      <c r="AA703" s="82"/>
      <c r="AB703" s="82"/>
      <c r="AC703" s="82"/>
      <c r="AD703" s="82"/>
      <c r="AE703" s="82"/>
      <c r="AF703" s="82"/>
      <c r="AG703" s="82"/>
      <c r="AH703" s="82"/>
      <c r="AI703" s="82"/>
      <c r="AJ703" s="82"/>
      <c r="AK703" s="82"/>
      <c r="AL703" s="82"/>
      <c r="AM703" s="147"/>
      <c r="AN703" s="82"/>
      <c r="AO703" s="82"/>
      <c r="AP703" s="82"/>
      <c r="AQ703" s="82"/>
      <c r="AR703" s="82"/>
      <c r="AS703" s="82"/>
      <c r="AT703" s="82"/>
      <c r="AU703" s="82"/>
      <c r="AV703" s="82"/>
      <c r="AW703" s="82"/>
      <c r="AX703" s="82"/>
      <c r="AY703" s="82"/>
      <c r="AZ703" s="82"/>
      <c r="BA703" s="82"/>
      <c r="BB703" s="147"/>
      <c r="BC703" s="82"/>
      <c r="BD703" s="82"/>
      <c r="BE703" s="82"/>
      <c r="BF703" s="82"/>
      <c r="BG703" s="82"/>
      <c r="BH703" s="82"/>
      <c r="BI703" s="82"/>
      <c r="BJ703" s="82"/>
      <c r="BK703" s="82"/>
      <c r="BL703" s="82"/>
      <c r="BM703" s="82"/>
      <c r="BN703" s="147"/>
      <c r="BO703" s="170"/>
      <c r="BP703" s="165"/>
    </row>
    <row r="704" spans="1:68" ht="22.5" customHeight="1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237"/>
      <c r="N704" s="82"/>
      <c r="O704" s="82"/>
      <c r="P704" s="82"/>
      <c r="Q704" s="82"/>
      <c r="R704" s="82"/>
      <c r="S704" s="82"/>
      <c r="T704" s="147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  <c r="AL704" s="82"/>
      <c r="AM704" s="147"/>
      <c r="AN704" s="82"/>
      <c r="AO704" s="82"/>
      <c r="AP704" s="82"/>
      <c r="AQ704" s="82"/>
      <c r="AR704" s="82"/>
      <c r="AS704" s="82"/>
      <c r="AT704" s="82"/>
      <c r="AU704" s="82"/>
      <c r="AV704" s="82"/>
      <c r="AW704" s="82"/>
      <c r="AX704" s="82"/>
      <c r="AY704" s="82"/>
      <c r="AZ704" s="82"/>
      <c r="BA704" s="82"/>
      <c r="BB704" s="147"/>
      <c r="BC704" s="82"/>
      <c r="BD704" s="82"/>
      <c r="BE704" s="82"/>
      <c r="BF704" s="82"/>
      <c r="BG704" s="82"/>
      <c r="BH704" s="82"/>
      <c r="BI704" s="82"/>
      <c r="BJ704" s="82"/>
      <c r="BK704" s="82"/>
      <c r="BL704" s="82"/>
      <c r="BM704" s="82"/>
      <c r="BN704" s="147"/>
      <c r="BO704" s="170"/>
      <c r="BP704" s="165"/>
    </row>
    <row r="705" spans="1:68" ht="22.5" customHeight="1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237"/>
      <c r="N705" s="82"/>
      <c r="O705" s="82"/>
      <c r="P705" s="82"/>
      <c r="Q705" s="82"/>
      <c r="R705" s="82"/>
      <c r="S705" s="82"/>
      <c r="T705" s="147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147"/>
      <c r="AN705" s="82"/>
      <c r="AO705" s="82"/>
      <c r="AP705" s="82"/>
      <c r="AQ705" s="82"/>
      <c r="AR705" s="82"/>
      <c r="AS705" s="82"/>
      <c r="AT705" s="82"/>
      <c r="AU705" s="82"/>
      <c r="AV705" s="82"/>
      <c r="AW705" s="82"/>
      <c r="AX705" s="82"/>
      <c r="AY705" s="82"/>
      <c r="AZ705" s="82"/>
      <c r="BA705" s="82"/>
      <c r="BB705" s="147"/>
      <c r="BC705" s="82"/>
      <c r="BD705" s="82"/>
      <c r="BE705" s="82"/>
      <c r="BF705" s="82"/>
      <c r="BG705" s="82"/>
      <c r="BH705" s="82"/>
      <c r="BI705" s="82"/>
      <c r="BJ705" s="82"/>
      <c r="BK705" s="82"/>
      <c r="BL705" s="82"/>
      <c r="BM705" s="82"/>
      <c r="BN705" s="147"/>
      <c r="BO705" s="170"/>
      <c r="BP705" s="165"/>
    </row>
    <row r="706" spans="1:68" ht="22.5" customHeight="1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237"/>
      <c r="N706" s="82"/>
      <c r="O706" s="82"/>
      <c r="P706" s="82"/>
      <c r="Q706" s="82"/>
      <c r="R706" s="82"/>
      <c r="S706" s="82"/>
      <c r="T706" s="147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  <c r="AL706" s="82"/>
      <c r="AM706" s="147"/>
      <c r="AN706" s="82"/>
      <c r="AO706" s="82"/>
      <c r="AP706" s="82"/>
      <c r="AQ706" s="82"/>
      <c r="AR706" s="82"/>
      <c r="AS706" s="82"/>
      <c r="AT706" s="82"/>
      <c r="AU706" s="82"/>
      <c r="AV706" s="82"/>
      <c r="AW706" s="82"/>
      <c r="AX706" s="82"/>
      <c r="AY706" s="82"/>
      <c r="AZ706" s="82"/>
      <c r="BA706" s="82"/>
      <c r="BB706" s="147"/>
      <c r="BC706" s="82"/>
      <c r="BD706" s="82"/>
      <c r="BE706" s="82"/>
      <c r="BF706" s="82"/>
      <c r="BG706" s="82"/>
      <c r="BH706" s="82"/>
      <c r="BI706" s="82"/>
      <c r="BJ706" s="82"/>
      <c r="BK706" s="82"/>
      <c r="BL706" s="82"/>
      <c r="BM706" s="82"/>
      <c r="BN706" s="147"/>
      <c r="BO706" s="170"/>
      <c r="BP706" s="165"/>
    </row>
    <row r="707" spans="1:68" ht="22.5" customHeight="1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237"/>
      <c r="N707" s="82"/>
      <c r="O707" s="82"/>
      <c r="P707" s="82"/>
      <c r="Q707" s="82"/>
      <c r="R707" s="82"/>
      <c r="S707" s="82"/>
      <c r="T707" s="147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147"/>
      <c r="AN707" s="82"/>
      <c r="AO707" s="82"/>
      <c r="AP707" s="82"/>
      <c r="AQ707" s="82"/>
      <c r="AR707" s="82"/>
      <c r="AS707" s="82"/>
      <c r="AT707" s="82"/>
      <c r="AU707" s="82"/>
      <c r="AV707" s="82"/>
      <c r="AW707" s="82"/>
      <c r="AX707" s="82"/>
      <c r="AY707" s="82"/>
      <c r="AZ707" s="82"/>
      <c r="BA707" s="82"/>
      <c r="BB707" s="147"/>
      <c r="BC707" s="82"/>
      <c r="BD707" s="82"/>
      <c r="BE707" s="82"/>
      <c r="BF707" s="82"/>
      <c r="BG707" s="82"/>
      <c r="BH707" s="82"/>
      <c r="BI707" s="82"/>
      <c r="BJ707" s="82"/>
      <c r="BK707" s="82"/>
      <c r="BL707" s="82"/>
      <c r="BM707" s="82"/>
      <c r="BN707" s="147"/>
      <c r="BO707" s="170"/>
      <c r="BP707" s="165"/>
    </row>
    <row r="708" spans="1:68" ht="22.5" customHeight="1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237"/>
      <c r="N708" s="82"/>
      <c r="O708" s="82"/>
      <c r="P708" s="82"/>
      <c r="Q708" s="82"/>
      <c r="R708" s="82"/>
      <c r="S708" s="82"/>
      <c r="T708" s="147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  <c r="AL708" s="82"/>
      <c r="AM708" s="147"/>
      <c r="AN708" s="82"/>
      <c r="AO708" s="82"/>
      <c r="AP708" s="82"/>
      <c r="AQ708" s="82"/>
      <c r="AR708" s="82"/>
      <c r="AS708" s="82"/>
      <c r="AT708" s="82"/>
      <c r="AU708" s="82"/>
      <c r="AV708" s="82"/>
      <c r="AW708" s="82"/>
      <c r="AX708" s="82"/>
      <c r="AY708" s="82"/>
      <c r="AZ708" s="82"/>
      <c r="BA708" s="82"/>
      <c r="BB708" s="147"/>
      <c r="BC708" s="82"/>
      <c r="BD708" s="82"/>
      <c r="BE708" s="82"/>
      <c r="BF708" s="82"/>
      <c r="BG708" s="82"/>
      <c r="BH708" s="82"/>
      <c r="BI708" s="82"/>
      <c r="BJ708" s="82"/>
      <c r="BK708" s="82"/>
      <c r="BL708" s="82"/>
      <c r="BM708" s="82"/>
      <c r="BN708" s="147"/>
      <c r="BO708" s="170"/>
      <c r="BP708" s="165"/>
    </row>
    <row r="709" spans="1:68" ht="22.5" customHeight="1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237"/>
      <c r="N709" s="82"/>
      <c r="O709" s="82"/>
      <c r="P709" s="82"/>
      <c r="Q709" s="82"/>
      <c r="R709" s="82"/>
      <c r="S709" s="82"/>
      <c r="T709" s="147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147"/>
      <c r="AN709" s="82"/>
      <c r="AO709" s="82"/>
      <c r="AP709" s="82"/>
      <c r="AQ709" s="82"/>
      <c r="AR709" s="82"/>
      <c r="AS709" s="82"/>
      <c r="AT709" s="82"/>
      <c r="AU709" s="82"/>
      <c r="AV709" s="82"/>
      <c r="AW709" s="82"/>
      <c r="AX709" s="82"/>
      <c r="AY709" s="82"/>
      <c r="AZ709" s="82"/>
      <c r="BA709" s="82"/>
      <c r="BB709" s="147"/>
      <c r="BC709" s="82"/>
      <c r="BD709" s="82"/>
      <c r="BE709" s="82"/>
      <c r="BF709" s="82"/>
      <c r="BG709" s="82"/>
      <c r="BH709" s="82"/>
      <c r="BI709" s="82"/>
      <c r="BJ709" s="82"/>
      <c r="BK709" s="82"/>
      <c r="BL709" s="82"/>
      <c r="BM709" s="82"/>
      <c r="BN709" s="147"/>
      <c r="BO709" s="170"/>
      <c r="BP709" s="165"/>
    </row>
    <row r="710" spans="1:68" ht="22.5" customHeight="1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237"/>
      <c r="N710" s="82"/>
      <c r="O710" s="82"/>
      <c r="P710" s="82"/>
      <c r="Q710" s="82"/>
      <c r="R710" s="82"/>
      <c r="S710" s="82"/>
      <c r="T710" s="147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147"/>
      <c r="AN710" s="82"/>
      <c r="AO710" s="82"/>
      <c r="AP710" s="82"/>
      <c r="AQ710" s="82"/>
      <c r="AR710" s="82"/>
      <c r="AS710" s="82"/>
      <c r="AT710" s="82"/>
      <c r="AU710" s="82"/>
      <c r="AV710" s="82"/>
      <c r="AW710" s="82"/>
      <c r="AX710" s="82"/>
      <c r="AY710" s="82"/>
      <c r="AZ710" s="82"/>
      <c r="BA710" s="82"/>
      <c r="BB710" s="147"/>
      <c r="BC710" s="82"/>
      <c r="BD710" s="82"/>
      <c r="BE710" s="82"/>
      <c r="BF710" s="82"/>
      <c r="BG710" s="82"/>
      <c r="BH710" s="82"/>
      <c r="BI710" s="82"/>
      <c r="BJ710" s="82"/>
      <c r="BK710" s="82"/>
      <c r="BL710" s="82"/>
      <c r="BM710" s="82"/>
      <c r="BN710" s="147"/>
      <c r="BO710" s="170"/>
      <c r="BP710" s="165"/>
    </row>
    <row r="711" spans="1:68" ht="22.5" customHeight="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237"/>
      <c r="N711" s="82"/>
      <c r="O711" s="82"/>
      <c r="P711" s="82"/>
      <c r="Q711" s="82"/>
      <c r="R711" s="82"/>
      <c r="S711" s="82"/>
      <c r="T711" s="147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147"/>
      <c r="AN711" s="82"/>
      <c r="AO711" s="82"/>
      <c r="AP711" s="82"/>
      <c r="AQ711" s="82"/>
      <c r="AR711" s="82"/>
      <c r="AS711" s="82"/>
      <c r="AT711" s="82"/>
      <c r="AU711" s="82"/>
      <c r="AV711" s="82"/>
      <c r="AW711" s="82"/>
      <c r="AX711" s="82"/>
      <c r="AY711" s="82"/>
      <c r="AZ711" s="82"/>
      <c r="BA711" s="82"/>
      <c r="BB711" s="147"/>
      <c r="BC711" s="82"/>
      <c r="BD711" s="82"/>
      <c r="BE711" s="82"/>
      <c r="BF711" s="82"/>
      <c r="BG711" s="82"/>
      <c r="BH711" s="82"/>
      <c r="BI711" s="82"/>
      <c r="BJ711" s="82"/>
      <c r="BK711" s="82"/>
      <c r="BL711" s="82"/>
      <c r="BM711" s="82"/>
      <c r="BN711" s="147"/>
      <c r="BO711" s="170"/>
      <c r="BP711" s="165"/>
    </row>
    <row r="712" spans="1:68" ht="22.5" customHeight="1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237"/>
      <c r="N712" s="82"/>
      <c r="O712" s="82"/>
      <c r="P712" s="82"/>
      <c r="Q712" s="82"/>
      <c r="R712" s="82"/>
      <c r="S712" s="82"/>
      <c r="T712" s="147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  <c r="AL712" s="82"/>
      <c r="AM712" s="147"/>
      <c r="AN712" s="82"/>
      <c r="AO712" s="82"/>
      <c r="AP712" s="82"/>
      <c r="AQ712" s="82"/>
      <c r="AR712" s="82"/>
      <c r="AS712" s="82"/>
      <c r="AT712" s="82"/>
      <c r="AU712" s="82"/>
      <c r="AV712" s="82"/>
      <c r="AW712" s="82"/>
      <c r="AX712" s="82"/>
      <c r="AY712" s="82"/>
      <c r="AZ712" s="82"/>
      <c r="BA712" s="82"/>
      <c r="BB712" s="147"/>
      <c r="BC712" s="82"/>
      <c r="BD712" s="82"/>
      <c r="BE712" s="82"/>
      <c r="BF712" s="82"/>
      <c r="BG712" s="82"/>
      <c r="BH712" s="82"/>
      <c r="BI712" s="82"/>
      <c r="BJ712" s="82"/>
      <c r="BK712" s="82"/>
      <c r="BL712" s="82"/>
      <c r="BM712" s="82"/>
      <c r="BN712" s="147"/>
      <c r="BO712" s="170"/>
      <c r="BP712" s="165"/>
    </row>
    <row r="713" spans="1:68" ht="22.5" customHeight="1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237"/>
      <c r="N713" s="82"/>
      <c r="O713" s="82"/>
      <c r="P713" s="82"/>
      <c r="Q713" s="82"/>
      <c r="R713" s="82"/>
      <c r="S713" s="82"/>
      <c r="T713" s="147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147"/>
      <c r="AN713" s="82"/>
      <c r="AO713" s="82"/>
      <c r="AP713" s="82"/>
      <c r="AQ713" s="82"/>
      <c r="AR713" s="82"/>
      <c r="AS713" s="82"/>
      <c r="AT713" s="82"/>
      <c r="AU713" s="82"/>
      <c r="AV713" s="82"/>
      <c r="AW713" s="82"/>
      <c r="AX713" s="82"/>
      <c r="AY713" s="82"/>
      <c r="AZ713" s="82"/>
      <c r="BA713" s="82"/>
      <c r="BB713" s="147"/>
      <c r="BC713" s="82"/>
      <c r="BD713" s="82"/>
      <c r="BE713" s="82"/>
      <c r="BF713" s="82"/>
      <c r="BG713" s="82"/>
      <c r="BH713" s="82"/>
      <c r="BI713" s="82"/>
      <c r="BJ713" s="82"/>
      <c r="BK713" s="82"/>
      <c r="BL713" s="82"/>
      <c r="BM713" s="82"/>
      <c r="BN713" s="147"/>
      <c r="BO713" s="170"/>
      <c r="BP713" s="165"/>
    </row>
    <row r="714" spans="1:68" ht="22.5" customHeight="1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237"/>
      <c r="N714" s="82"/>
      <c r="O714" s="82"/>
      <c r="P714" s="82"/>
      <c r="Q714" s="82"/>
      <c r="R714" s="82"/>
      <c r="S714" s="82"/>
      <c r="T714" s="147"/>
      <c r="U714" s="82"/>
      <c r="V714" s="82"/>
      <c r="W714" s="82"/>
      <c r="X714" s="82"/>
      <c r="Y714" s="82"/>
      <c r="Z714" s="82"/>
      <c r="AA714" s="82"/>
      <c r="AB714" s="82"/>
      <c r="AC714" s="82"/>
      <c r="AD714" s="82"/>
      <c r="AE714" s="82"/>
      <c r="AF714" s="82"/>
      <c r="AG714" s="82"/>
      <c r="AH714" s="82"/>
      <c r="AI714" s="82"/>
      <c r="AJ714" s="82"/>
      <c r="AK714" s="82"/>
      <c r="AL714" s="82"/>
      <c r="AM714" s="147"/>
      <c r="AN714" s="82"/>
      <c r="AO714" s="82"/>
      <c r="AP714" s="82"/>
      <c r="AQ714" s="82"/>
      <c r="AR714" s="82"/>
      <c r="AS714" s="82"/>
      <c r="AT714" s="82"/>
      <c r="AU714" s="82"/>
      <c r="AV714" s="82"/>
      <c r="AW714" s="82"/>
      <c r="AX714" s="82"/>
      <c r="AY714" s="82"/>
      <c r="AZ714" s="82"/>
      <c r="BA714" s="82"/>
      <c r="BB714" s="147"/>
      <c r="BC714" s="82"/>
      <c r="BD714" s="82"/>
      <c r="BE714" s="82"/>
      <c r="BF714" s="82"/>
      <c r="BG714" s="82"/>
      <c r="BH714" s="82"/>
      <c r="BI714" s="82"/>
      <c r="BJ714" s="82"/>
      <c r="BK714" s="82"/>
      <c r="BL714" s="82"/>
      <c r="BM714" s="82"/>
      <c r="BN714" s="147"/>
      <c r="BO714" s="170"/>
      <c r="BP714" s="165"/>
    </row>
    <row r="715" spans="1:68" ht="22.5" customHeight="1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237"/>
      <c r="N715" s="82"/>
      <c r="O715" s="82"/>
      <c r="P715" s="82"/>
      <c r="Q715" s="82"/>
      <c r="R715" s="82"/>
      <c r="S715" s="82"/>
      <c r="T715" s="147"/>
      <c r="U715" s="82"/>
      <c r="V715" s="82"/>
      <c r="W715" s="82"/>
      <c r="X715" s="82"/>
      <c r="Y715" s="82"/>
      <c r="Z715" s="82"/>
      <c r="AA715" s="82"/>
      <c r="AB715" s="82"/>
      <c r="AC715" s="82"/>
      <c r="AD715" s="82"/>
      <c r="AE715" s="82"/>
      <c r="AF715" s="82"/>
      <c r="AG715" s="82"/>
      <c r="AH715" s="82"/>
      <c r="AI715" s="82"/>
      <c r="AJ715" s="82"/>
      <c r="AK715" s="82"/>
      <c r="AL715" s="82"/>
      <c r="AM715" s="147"/>
      <c r="AN715" s="82"/>
      <c r="AO715" s="82"/>
      <c r="AP715" s="82"/>
      <c r="AQ715" s="82"/>
      <c r="AR715" s="82"/>
      <c r="AS715" s="82"/>
      <c r="AT715" s="82"/>
      <c r="AU715" s="82"/>
      <c r="AV715" s="82"/>
      <c r="AW715" s="82"/>
      <c r="AX715" s="82"/>
      <c r="AY715" s="82"/>
      <c r="AZ715" s="82"/>
      <c r="BA715" s="82"/>
      <c r="BB715" s="147"/>
      <c r="BC715" s="82"/>
      <c r="BD715" s="82"/>
      <c r="BE715" s="82"/>
      <c r="BF715" s="82"/>
      <c r="BG715" s="82"/>
      <c r="BH715" s="82"/>
      <c r="BI715" s="82"/>
      <c r="BJ715" s="82"/>
      <c r="BK715" s="82"/>
      <c r="BL715" s="82"/>
      <c r="BM715" s="82"/>
      <c r="BN715" s="147"/>
      <c r="BO715" s="170"/>
      <c r="BP715" s="165"/>
    </row>
    <row r="716" spans="1:68" ht="22.5" customHeight="1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237"/>
      <c r="N716" s="82"/>
      <c r="O716" s="82"/>
      <c r="P716" s="82"/>
      <c r="Q716" s="82"/>
      <c r="R716" s="82"/>
      <c r="S716" s="82"/>
      <c r="T716" s="147"/>
      <c r="U716" s="82"/>
      <c r="V716" s="82"/>
      <c r="W716" s="82"/>
      <c r="X716" s="82"/>
      <c r="Y716" s="82"/>
      <c r="Z716" s="82"/>
      <c r="AA716" s="82"/>
      <c r="AB716" s="82"/>
      <c r="AC716" s="82"/>
      <c r="AD716" s="82"/>
      <c r="AE716" s="82"/>
      <c r="AF716" s="82"/>
      <c r="AG716" s="82"/>
      <c r="AH716" s="82"/>
      <c r="AI716" s="82"/>
      <c r="AJ716" s="82"/>
      <c r="AK716" s="82"/>
      <c r="AL716" s="82"/>
      <c r="AM716" s="147"/>
      <c r="AN716" s="82"/>
      <c r="AO716" s="82"/>
      <c r="AP716" s="82"/>
      <c r="AQ716" s="82"/>
      <c r="AR716" s="82"/>
      <c r="AS716" s="82"/>
      <c r="AT716" s="82"/>
      <c r="AU716" s="82"/>
      <c r="AV716" s="82"/>
      <c r="AW716" s="82"/>
      <c r="AX716" s="82"/>
      <c r="AY716" s="82"/>
      <c r="AZ716" s="82"/>
      <c r="BA716" s="82"/>
      <c r="BB716" s="147"/>
      <c r="BC716" s="82"/>
      <c r="BD716" s="82"/>
      <c r="BE716" s="82"/>
      <c r="BF716" s="82"/>
      <c r="BG716" s="82"/>
      <c r="BH716" s="82"/>
      <c r="BI716" s="82"/>
      <c r="BJ716" s="82"/>
      <c r="BK716" s="82"/>
      <c r="BL716" s="82"/>
      <c r="BM716" s="82"/>
      <c r="BN716" s="147"/>
      <c r="BO716" s="170"/>
      <c r="BP716" s="165"/>
    </row>
    <row r="717" spans="1:68" ht="22.5" customHeight="1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237"/>
      <c r="N717" s="82"/>
      <c r="O717" s="82"/>
      <c r="P717" s="82"/>
      <c r="Q717" s="82"/>
      <c r="R717" s="82"/>
      <c r="S717" s="82"/>
      <c r="T717" s="147"/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  <c r="AL717" s="82"/>
      <c r="AM717" s="147"/>
      <c r="AN717" s="82"/>
      <c r="AO717" s="82"/>
      <c r="AP717" s="82"/>
      <c r="AQ717" s="82"/>
      <c r="AR717" s="82"/>
      <c r="AS717" s="82"/>
      <c r="AT717" s="82"/>
      <c r="AU717" s="82"/>
      <c r="AV717" s="82"/>
      <c r="AW717" s="82"/>
      <c r="AX717" s="82"/>
      <c r="AY717" s="82"/>
      <c r="AZ717" s="82"/>
      <c r="BA717" s="82"/>
      <c r="BB717" s="147"/>
      <c r="BC717" s="82"/>
      <c r="BD717" s="82"/>
      <c r="BE717" s="82"/>
      <c r="BF717" s="82"/>
      <c r="BG717" s="82"/>
      <c r="BH717" s="82"/>
      <c r="BI717" s="82"/>
      <c r="BJ717" s="82"/>
      <c r="BK717" s="82"/>
      <c r="BL717" s="82"/>
      <c r="BM717" s="82"/>
      <c r="BN717" s="147"/>
      <c r="BO717" s="170"/>
      <c r="BP717" s="165"/>
    </row>
    <row r="718" spans="1:68" ht="22.5" customHeight="1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237"/>
      <c r="N718" s="82"/>
      <c r="O718" s="82"/>
      <c r="P718" s="82"/>
      <c r="Q718" s="82"/>
      <c r="R718" s="82"/>
      <c r="S718" s="82"/>
      <c r="T718" s="147"/>
      <c r="U718" s="82"/>
      <c r="V718" s="82"/>
      <c r="W718" s="82"/>
      <c r="X718" s="82"/>
      <c r="Y718" s="82"/>
      <c r="Z718" s="82"/>
      <c r="AA718" s="82"/>
      <c r="AB718" s="82"/>
      <c r="AC718" s="82"/>
      <c r="AD718" s="82"/>
      <c r="AE718" s="82"/>
      <c r="AF718" s="82"/>
      <c r="AG718" s="82"/>
      <c r="AH718" s="82"/>
      <c r="AI718" s="82"/>
      <c r="AJ718" s="82"/>
      <c r="AK718" s="82"/>
      <c r="AL718" s="82"/>
      <c r="AM718" s="147"/>
      <c r="AN718" s="82"/>
      <c r="AO718" s="82"/>
      <c r="AP718" s="82"/>
      <c r="AQ718" s="82"/>
      <c r="AR718" s="82"/>
      <c r="AS718" s="82"/>
      <c r="AT718" s="82"/>
      <c r="AU718" s="82"/>
      <c r="AV718" s="82"/>
      <c r="AW718" s="82"/>
      <c r="AX718" s="82"/>
      <c r="AY718" s="82"/>
      <c r="AZ718" s="82"/>
      <c r="BA718" s="82"/>
      <c r="BB718" s="147"/>
      <c r="BC718" s="82"/>
      <c r="BD718" s="82"/>
      <c r="BE718" s="82"/>
      <c r="BF718" s="82"/>
      <c r="BG718" s="82"/>
      <c r="BH718" s="82"/>
      <c r="BI718" s="82"/>
      <c r="BJ718" s="82"/>
      <c r="BK718" s="82"/>
      <c r="BL718" s="82"/>
      <c r="BM718" s="82"/>
      <c r="BN718" s="147"/>
      <c r="BO718" s="170"/>
      <c r="BP718" s="165"/>
    </row>
    <row r="719" spans="1:68" ht="22.5" customHeight="1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237"/>
      <c r="N719" s="82"/>
      <c r="O719" s="82"/>
      <c r="P719" s="82"/>
      <c r="Q719" s="82"/>
      <c r="R719" s="82"/>
      <c r="S719" s="82"/>
      <c r="T719" s="147"/>
      <c r="U719" s="82"/>
      <c r="V719" s="82"/>
      <c r="W719" s="82"/>
      <c r="X719" s="82"/>
      <c r="Y719" s="82"/>
      <c r="Z719" s="82"/>
      <c r="AA719" s="82"/>
      <c r="AB719" s="82"/>
      <c r="AC719" s="82"/>
      <c r="AD719" s="82"/>
      <c r="AE719" s="82"/>
      <c r="AF719" s="82"/>
      <c r="AG719" s="82"/>
      <c r="AH719" s="82"/>
      <c r="AI719" s="82"/>
      <c r="AJ719" s="82"/>
      <c r="AK719" s="82"/>
      <c r="AL719" s="82"/>
      <c r="AM719" s="147"/>
      <c r="AN719" s="82"/>
      <c r="AO719" s="82"/>
      <c r="AP719" s="82"/>
      <c r="AQ719" s="82"/>
      <c r="AR719" s="82"/>
      <c r="AS719" s="82"/>
      <c r="AT719" s="82"/>
      <c r="AU719" s="82"/>
      <c r="AV719" s="82"/>
      <c r="AW719" s="82"/>
      <c r="AX719" s="82"/>
      <c r="AY719" s="82"/>
      <c r="AZ719" s="82"/>
      <c r="BA719" s="82"/>
      <c r="BB719" s="147"/>
      <c r="BC719" s="82"/>
      <c r="BD719" s="82"/>
      <c r="BE719" s="82"/>
      <c r="BF719" s="82"/>
      <c r="BG719" s="82"/>
      <c r="BH719" s="82"/>
      <c r="BI719" s="82"/>
      <c r="BJ719" s="82"/>
      <c r="BK719" s="82"/>
      <c r="BL719" s="82"/>
      <c r="BM719" s="82"/>
      <c r="BN719" s="147"/>
      <c r="BO719" s="170"/>
      <c r="BP719" s="165"/>
    </row>
    <row r="720" spans="1:68" ht="22.5" customHeight="1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237"/>
      <c r="N720" s="82"/>
      <c r="O720" s="82"/>
      <c r="P720" s="82"/>
      <c r="Q720" s="82"/>
      <c r="R720" s="82"/>
      <c r="S720" s="82"/>
      <c r="T720" s="147"/>
      <c r="U720" s="82"/>
      <c r="V720" s="82"/>
      <c r="W720" s="82"/>
      <c r="X720" s="82"/>
      <c r="Y720" s="82"/>
      <c r="Z720" s="82"/>
      <c r="AA720" s="82"/>
      <c r="AB720" s="82"/>
      <c r="AC720" s="82"/>
      <c r="AD720" s="82"/>
      <c r="AE720" s="82"/>
      <c r="AF720" s="82"/>
      <c r="AG720" s="82"/>
      <c r="AH720" s="82"/>
      <c r="AI720" s="82"/>
      <c r="AJ720" s="82"/>
      <c r="AK720" s="82"/>
      <c r="AL720" s="82"/>
      <c r="AM720" s="147"/>
      <c r="AN720" s="82"/>
      <c r="AO720" s="82"/>
      <c r="AP720" s="82"/>
      <c r="AQ720" s="82"/>
      <c r="AR720" s="82"/>
      <c r="AS720" s="82"/>
      <c r="AT720" s="82"/>
      <c r="AU720" s="82"/>
      <c r="AV720" s="82"/>
      <c r="AW720" s="82"/>
      <c r="AX720" s="82"/>
      <c r="AY720" s="82"/>
      <c r="AZ720" s="82"/>
      <c r="BA720" s="82"/>
      <c r="BB720" s="147"/>
      <c r="BC720" s="82"/>
      <c r="BD720" s="82"/>
      <c r="BE720" s="82"/>
      <c r="BF720" s="82"/>
      <c r="BG720" s="82"/>
      <c r="BH720" s="82"/>
      <c r="BI720" s="82"/>
      <c r="BJ720" s="82"/>
      <c r="BK720" s="82"/>
      <c r="BL720" s="82"/>
      <c r="BM720" s="82"/>
      <c r="BN720" s="147"/>
      <c r="BO720" s="170"/>
      <c r="BP720" s="165"/>
    </row>
    <row r="721" spans="1:68" ht="22.5" customHeight="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237"/>
      <c r="N721" s="82"/>
      <c r="O721" s="82"/>
      <c r="P721" s="82"/>
      <c r="Q721" s="82"/>
      <c r="R721" s="82"/>
      <c r="S721" s="82"/>
      <c r="T721" s="147"/>
      <c r="U721" s="82"/>
      <c r="V721" s="82"/>
      <c r="W721" s="82"/>
      <c r="X721" s="82"/>
      <c r="Y721" s="82"/>
      <c r="Z721" s="82"/>
      <c r="AA721" s="82"/>
      <c r="AB721" s="82"/>
      <c r="AC721" s="82"/>
      <c r="AD721" s="82"/>
      <c r="AE721" s="82"/>
      <c r="AF721" s="82"/>
      <c r="AG721" s="82"/>
      <c r="AH721" s="82"/>
      <c r="AI721" s="82"/>
      <c r="AJ721" s="82"/>
      <c r="AK721" s="82"/>
      <c r="AL721" s="82"/>
      <c r="AM721" s="147"/>
      <c r="AN721" s="82"/>
      <c r="AO721" s="82"/>
      <c r="AP721" s="82"/>
      <c r="AQ721" s="82"/>
      <c r="AR721" s="82"/>
      <c r="AS721" s="82"/>
      <c r="AT721" s="82"/>
      <c r="AU721" s="82"/>
      <c r="AV721" s="82"/>
      <c r="AW721" s="82"/>
      <c r="AX721" s="82"/>
      <c r="AY721" s="82"/>
      <c r="AZ721" s="82"/>
      <c r="BA721" s="82"/>
      <c r="BB721" s="147"/>
      <c r="BC721" s="82"/>
      <c r="BD721" s="82"/>
      <c r="BE721" s="82"/>
      <c r="BF721" s="82"/>
      <c r="BG721" s="82"/>
      <c r="BH721" s="82"/>
      <c r="BI721" s="82"/>
      <c r="BJ721" s="82"/>
      <c r="BK721" s="82"/>
      <c r="BL721" s="82"/>
      <c r="BM721" s="82"/>
      <c r="BN721" s="147"/>
      <c r="BO721" s="170"/>
      <c r="BP721" s="165"/>
    </row>
    <row r="722" spans="1:68" ht="22.5" customHeight="1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237"/>
      <c r="N722" s="82"/>
      <c r="O722" s="82"/>
      <c r="P722" s="82"/>
      <c r="Q722" s="82"/>
      <c r="R722" s="82"/>
      <c r="S722" s="82"/>
      <c r="T722" s="147"/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  <c r="AL722" s="82"/>
      <c r="AM722" s="147"/>
      <c r="AN722" s="82"/>
      <c r="AO722" s="82"/>
      <c r="AP722" s="82"/>
      <c r="AQ722" s="82"/>
      <c r="AR722" s="82"/>
      <c r="AS722" s="82"/>
      <c r="AT722" s="82"/>
      <c r="AU722" s="82"/>
      <c r="AV722" s="82"/>
      <c r="AW722" s="82"/>
      <c r="AX722" s="82"/>
      <c r="AY722" s="82"/>
      <c r="AZ722" s="82"/>
      <c r="BA722" s="82"/>
      <c r="BB722" s="147"/>
      <c r="BC722" s="82"/>
      <c r="BD722" s="82"/>
      <c r="BE722" s="82"/>
      <c r="BF722" s="82"/>
      <c r="BG722" s="82"/>
      <c r="BH722" s="82"/>
      <c r="BI722" s="82"/>
      <c r="BJ722" s="82"/>
      <c r="BK722" s="82"/>
      <c r="BL722" s="82"/>
      <c r="BM722" s="82"/>
      <c r="BN722" s="147"/>
      <c r="BO722" s="170"/>
      <c r="BP722" s="165"/>
    </row>
    <row r="723" spans="1:68" ht="22.5" customHeight="1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237"/>
      <c r="N723" s="82"/>
      <c r="O723" s="82"/>
      <c r="P723" s="82"/>
      <c r="Q723" s="82"/>
      <c r="R723" s="82"/>
      <c r="S723" s="82"/>
      <c r="T723" s="147"/>
      <c r="U723" s="82"/>
      <c r="V723" s="82"/>
      <c r="W723" s="82"/>
      <c r="X723" s="82"/>
      <c r="Y723" s="82"/>
      <c r="Z723" s="82"/>
      <c r="AA723" s="82"/>
      <c r="AB723" s="82"/>
      <c r="AC723" s="82"/>
      <c r="AD723" s="82"/>
      <c r="AE723" s="82"/>
      <c r="AF723" s="82"/>
      <c r="AG723" s="82"/>
      <c r="AH723" s="82"/>
      <c r="AI723" s="82"/>
      <c r="AJ723" s="82"/>
      <c r="AK723" s="82"/>
      <c r="AL723" s="82"/>
      <c r="AM723" s="147"/>
      <c r="AN723" s="82"/>
      <c r="AO723" s="82"/>
      <c r="AP723" s="82"/>
      <c r="AQ723" s="82"/>
      <c r="AR723" s="82"/>
      <c r="AS723" s="82"/>
      <c r="AT723" s="82"/>
      <c r="AU723" s="82"/>
      <c r="AV723" s="82"/>
      <c r="AW723" s="82"/>
      <c r="AX723" s="82"/>
      <c r="AY723" s="82"/>
      <c r="AZ723" s="82"/>
      <c r="BA723" s="82"/>
      <c r="BB723" s="147"/>
      <c r="BC723" s="82"/>
      <c r="BD723" s="82"/>
      <c r="BE723" s="82"/>
      <c r="BF723" s="82"/>
      <c r="BG723" s="82"/>
      <c r="BH723" s="82"/>
      <c r="BI723" s="82"/>
      <c r="BJ723" s="82"/>
      <c r="BK723" s="82"/>
      <c r="BL723" s="82"/>
      <c r="BM723" s="82"/>
      <c r="BN723" s="147"/>
      <c r="BO723" s="170"/>
      <c r="BP723" s="165"/>
    </row>
    <row r="724" spans="1:68" ht="22.5" customHeight="1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237"/>
      <c r="N724" s="82"/>
      <c r="O724" s="82"/>
      <c r="P724" s="82"/>
      <c r="Q724" s="82"/>
      <c r="R724" s="82"/>
      <c r="S724" s="82"/>
      <c r="T724" s="147"/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  <c r="AL724" s="82"/>
      <c r="AM724" s="147"/>
      <c r="AN724" s="82"/>
      <c r="AO724" s="82"/>
      <c r="AP724" s="82"/>
      <c r="AQ724" s="82"/>
      <c r="AR724" s="82"/>
      <c r="AS724" s="82"/>
      <c r="AT724" s="82"/>
      <c r="AU724" s="82"/>
      <c r="AV724" s="82"/>
      <c r="AW724" s="82"/>
      <c r="AX724" s="82"/>
      <c r="AY724" s="82"/>
      <c r="AZ724" s="82"/>
      <c r="BA724" s="82"/>
      <c r="BB724" s="147"/>
      <c r="BC724" s="82"/>
      <c r="BD724" s="82"/>
      <c r="BE724" s="82"/>
      <c r="BF724" s="82"/>
      <c r="BG724" s="82"/>
      <c r="BH724" s="82"/>
      <c r="BI724" s="82"/>
      <c r="BJ724" s="82"/>
      <c r="BK724" s="82"/>
      <c r="BL724" s="82"/>
      <c r="BM724" s="82"/>
      <c r="BN724" s="147"/>
      <c r="BO724" s="170"/>
      <c r="BP724" s="165"/>
    </row>
    <row r="725" spans="1:68" ht="22.5" customHeight="1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237"/>
      <c r="N725" s="82"/>
      <c r="O725" s="82"/>
      <c r="P725" s="82"/>
      <c r="Q725" s="82"/>
      <c r="R725" s="82"/>
      <c r="S725" s="82"/>
      <c r="T725" s="147"/>
      <c r="U725" s="82"/>
      <c r="V725" s="82"/>
      <c r="W725" s="82"/>
      <c r="X725" s="82"/>
      <c r="Y725" s="82"/>
      <c r="Z725" s="82"/>
      <c r="AA725" s="82"/>
      <c r="AB725" s="82"/>
      <c r="AC725" s="82"/>
      <c r="AD725" s="82"/>
      <c r="AE725" s="82"/>
      <c r="AF725" s="82"/>
      <c r="AG725" s="82"/>
      <c r="AH725" s="82"/>
      <c r="AI725" s="82"/>
      <c r="AJ725" s="82"/>
      <c r="AK725" s="82"/>
      <c r="AL725" s="82"/>
      <c r="AM725" s="147"/>
      <c r="AN725" s="82"/>
      <c r="AO725" s="82"/>
      <c r="AP725" s="82"/>
      <c r="AQ725" s="82"/>
      <c r="AR725" s="82"/>
      <c r="AS725" s="82"/>
      <c r="AT725" s="82"/>
      <c r="AU725" s="82"/>
      <c r="AV725" s="82"/>
      <c r="AW725" s="82"/>
      <c r="AX725" s="82"/>
      <c r="AY725" s="82"/>
      <c r="AZ725" s="82"/>
      <c r="BA725" s="82"/>
      <c r="BB725" s="147"/>
      <c r="BC725" s="82"/>
      <c r="BD725" s="82"/>
      <c r="BE725" s="82"/>
      <c r="BF725" s="82"/>
      <c r="BG725" s="82"/>
      <c r="BH725" s="82"/>
      <c r="BI725" s="82"/>
      <c r="BJ725" s="82"/>
      <c r="BK725" s="82"/>
      <c r="BL725" s="82"/>
      <c r="BM725" s="82"/>
      <c r="BN725" s="147"/>
      <c r="BO725" s="170"/>
      <c r="BP725" s="165"/>
    </row>
    <row r="726" spans="1:68" ht="22.5" customHeight="1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237"/>
      <c r="N726" s="82"/>
      <c r="O726" s="82"/>
      <c r="P726" s="82"/>
      <c r="Q726" s="82"/>
      <c r="R726" s="82"/>
      <c r="S726" s="82"/>
      <c r="T726" s="147"/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  <c r="AL726" s="82"/>
      <c r="AM726" s="147"/>
      <c r="AN726" s="82"/>
      <c r="AO726" s="82"/>
      <c r="AP726" s="82"/>
      <c r="AQ726" s="82"/>
      <c r="AR726" s="82"/>
      <c r="AS726" s="82"/>
      <c r="AT726" s="82"/>
      <c r="AU726" s="82"/>
      <c r="AV726" s="82"/>
      <c r="AW726" s="82"/>
      <c r="AX726" s="82"/>
      <c r="AY726" s="82"/>
      <c r="AZ726" s="82"/>
      <c r="BA726" s="82"/>
      <c r="BB726" s="147"/>
      <c r="BC726" s="82"/>
      <c r="BD726" s="82"/>
      <c r="BE726" s="82"/>
      <c r="BF726" s="82"/>
      <c r="BG726" s="82"/>
      <c r="BH726" s="82"/>
      <c r="BI726" s="82"/>
      <c r="BJ726" s="82"/>
      <c r="BK726" s="82"/>
      <c r="BL726" s="82"/>
      <c r="BM726" s="82"/>
      <c r="BN726" s="147"/>
      <c r="BO726" s="170"/>
      <c r="BP726" s="165"/>
    </row>
    <row r="727" spans="1:68" ht="22.5" customHeight="1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237"/>
      <c r="N727" s="82"/>
      <c r="O727" s="82"/>
      <c r="P727" s="82"/>
      <c r="Q727" s="82"/>
      <c r="R727" s="82"/>
      <c r="S727" s="82"/>
      <c r="T727" s="147"/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  <c r="AL727" s="82"/>
      <c r="AM727" s="147"/>
      <c r="AN727" s="82"/>
      <c r="AO727" s="82"/>
      <c r="AP727" s="82"/>
      <c r="AQ727" s="82"/>
      <c r="AR727" s="82"/>
      <c r="AS727" s="82"/>
      <c r="AT727" s="82"/>
      <c r="AU727" s="82"/>
      <c r="AV727" s="82"/>
      <c r="AW727" s="82"/>
      <c r="AX727" s="82"/>
      <c r="AY727" s="82"/>
      <c r="AZ727" s="82"/>
      <c r="BA727" s="82"/>
      <c r="BB727" s="147"/>
      <c r="BC727" s="82"/>
      <c r="BD727" s="82"/>
      <c r="BE727" s="82"/>
      <c r="BF727" s="82"/>
      <c r="BG727" s="82"/>
      <c r="BH727" s="82"/>
      <c r="BI727" s="82"/>
      <c r="BJ727" s="82"/>
      <c r="BK727" s="82"/>
      <c r="BL727" s="82"/>
      <c r="BM727" s="82"/>
      <c r="BN727" s="147"/>
      <c r="BO727" s="170"/>
      <c r="BP727" s="165"/>
    </row>
    <row r="728" spans="1:68" ht="22.5" customHeight="1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237"/>
      <c r="N728" s="82"/>
      <c r="O728" s="82"/>
      <c r="P728" s="82"/>
      <c r="Q728" s="82"/>
      <c r="R728" s="82"/>
      <c r="S728" s="82"/>
      <c r="T728" s="147"/>
      <c r="U728" s="82"/>
      <c r="V728" s="82"/>
      <c r="W728" s="82"/>
      <c r="X728" s="82"/>
      <c r="Y728" s="82"/>
      <c r="Z728" s="82"/>
      <c r="AA728" s="82"/>
      <c r="AB728" s="82"/>
      <c r="AC728" s="82"/>
      <c r="AD728" s="82"/>
      <c r="AE728" s="82"/>
      <c r="AF728" s="82"/>
      <c r="AG728" s="82"/>
      <c r="AH728" s="82"/>
      <c r="AI728" s="82"/>
      <c r="AJ728" s="82"/>
      <c r="AK728" s="82"/>
      <c r="AL728" s="82"/>
      <c r="AM728" s="147"/>
      <c r="AN728" s="82"/>
      <c r="AO728" s="82"/>
      <c r="AP728" s="82"/>
      <c r="AQ728" s="82"/>
      <c r="AR728" s="82"/>
      <c r="AS728" s="82"/>
      <c r="AT728" s="82"/>
      <c r="AU728" s="82"/>
      <c r="AV728" s="82"/>
      <c r="AW728" s="82"/>
      <c r="AX728" s="82"/>
      <c r="AY728" s="82"/>
      <c r="AZ728" s="82"/>
      <c r="BA728" s="82"/>
      <c r="BB728" s="147"/>
      <c r="BC728" s="82"/>
      <c r="BD728" s="82"/>
      <c r="BE728" s="82"/>
      <c r="BF728" s="82"/>
      <c r="BG728" s="82"/>
      <c r="BH728" s="82"/>
      <c r="BI728" s="82"/>
      <c r="BJ728" s="82"/>
      <c r="BK728" s="82"/>
      <c r="BL728" s="82"/>
      <c r="BM728" s="82"/>
      <c r="BN728" s="147"/>
      <c r="BO728" s="170"/>
      <c r="BP728" s="165"/>
    </row>
    <row r="729" spans="1:68" ht="22.5" customHeight="1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237"/>
      <c r="N729" s="82"/>
      <c r="O729" s="82"/>
      <c r="P729" s="82"/>
      <c r="Q729" s="82"/>
      <c r="R729" s="82"/>
      <c r="S729" s="82"/>
      <c r="T729" s="147"/>
      <c r="U729" s="82"/>
      <c r="V729" s="82"/>
      <c r="W729" s="82"/>
      <c r="X729" s="82"/>
      <c r="Y729" s="82"/>
      <c r="Z729" s="82"/>
      <c r="AA729" s="82"/>
      <c r="AB729" s="82"/>
      <c r="AC729" s="82"/>
      <c r="AD729" s="82"/>
      <c r="AE729" s="82"/>
      <c r="AF729" s="82"/>
      <c r="AG729" s="82"/>
      <c r="AH729" s="82"/>
      <c r="AI729" s="82"/>
      <c r="AJ729" s="82"/>
      <c r="AK729" s="82"/>
      <c r="AL729" s="82"/>
      <c r="AM729" s="147"/>
      <c r="AN729" s="82"/>
      <c r="AO729" s="82"/>
      <c r="AP729" s="82"/>
      <c r="AQ729" s="82"/>
      <c r="AR729" s="82"/>
      <c r="AS729" s="82"/>
      <c r="AT729" s="82"/>
      <c r="AU729" s="82"/>
      <c r="AV729" s="82"/>
      <c r="AW729" s="82"/>
      <c r="AX729" s="82"/>
      <c r="AY729" s="82"/>
      <c r="AZ729" s="82"/>
      <c r="BA729" s="82"/>
      <c r="BB729" s="147"/>
      <c r="BC729" s="82"/>
      <c r="BD729" s="82"/>
      <c r="BE729" s="82"/>
      <c r="BF729" s="82"/>
      <c r="BG729" s="82"/>
      <c r="BH729" s="82"/>
      <c r="BI729" s="82"/>
      <c r="BJ729" s="82"/>
      <c r="BK729" s="82"/>
      <c r="BL729" s="82"/>
      <c r="BM729" s="82"/>
      <c r="BN729" s="147"/>
      <c r="BO729" s="170"/>
      <c r="BP729" s="165"/>
    </row>
    <row r="730" spans="1:68" ht="22.5" customHeight="1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237"/>
      <c r="N730" s="82"/>
      <c r="O730" s="82"/>
      <c r="P730" s="82"/>
      <c r="Q730" s="82"/>
      <c r="R730" s="82"/>
      <c r="S730" s="82"/>
      <c r="T730" s="147"/>
      <c r="U730" s="82"/>
      <c r="V730" s="82"/>
      <c r="W730" s="82"/>
      <c r="X730" s="82"/>
      <c r="Y730" s="82"/>
      <c r="Z730" s="82"/>
      <c r="AA730" s="82"/>
      <c r="AB730" s="82"/>
      <c r="AC730" s="82"/>
      <c r="AD730" s="82"/>
      <c r="AE730" s="82"/>
      <c r="AF730" s="82"/>
      <c r="AG730" s="82"/>
      <c r="AH730" s="82"/>
      <c r="AI730" s="82"/>
      <c r="AJ730" s="82"/>
      <c r="AK730" s="82"/>
      <c r="AL730" s="82"/>
      <c r="AM730" s="147"/>
      <c r="AN730" s="82"/>
      <c r="AO730" s="82"/>
      <c r="AP730" s="82"/>
      <c r="AQ730" s="82"/>
      <c r="AR730" s="82"/>
      <c r="AS730" s="82"/>
      <c r="AT730" s="82"/>
      <c r="AU730" s="82"/>
      <c r="AV730" s="82"/>
      <c r="AW730" s="82"/>
      <c r="AX730" s="82"/>
      <c r="AY730" s="82"/>
      <c r="AZ730" s="82"/>
      <c r="BA730" s="82"/>
      <c r="BB730" s="147"/>
      <c r="BC730" s="82"/>
      <c r="BD730" s="82"/>
      <c r="BE730" s="82"/>
      <c r="BF730" s="82"/>
      <c r="BG730" s="82"/>
      <c r="BH730" s="82"/>
      <c r="BI730" s="82"/>
      <c r="BJ730" s="82"/>
      <c r="BK730" s="82"/>
      <c r="BL730" s="82"/>
      <c r="BM730" s="82"/>
      <c r="BN730" s="147"/>
      <c r="BO730" s="170"/>
      <c r="BP730" s="165"/>
    </row>
    <row r="731" spans="1:68" ht="22.5" customHeight="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237"/>
      <c r="N731" s="82"/>
      <c r="O731" s="82"/>
      <c r="P731" s="82"/>
      <c r="Q731" s="82"/>
      <c r="R731" s="82"/>
      <c r="S731" s="82"/>
      <c r="T731" s="147"/>
      <c r="U731" s="82"/>
      <c r="V731" s="82"/>
      <c r="W731" s="82"/>
      <c r="X731" s="82"/>
      <c r="Y731" s="82"/>
      <c r="Z731" s="82"/>
      <c r="AA731" s="82"/>
      <c r="AB731" s="82"/>
      <c r="AC731" s="82"/>
      <c r="AD731" s="82"/>
      <c r="AE731" s="82"/>
      <c r="AF731" s="82"/>
      <c r="AG731" s="82"/>
      <c r="AH731" s="82"/>
      <c r="AI731" s="82"/>
      <c r="AJ731" s="82"/>
      <c r="AK731" s="82"/>
      <c r="AL731" s="82"/>
      <c r="AM731" s="147"/>
      <c r="AN731" s="82"/>
      <c r="AO731" s="82"/>
      <c r="AP731" s="82"/>
      <c r="AQ731" s="82"/>
      <c r="AR731" s="82"/>
      <c r="AS731" s="82"/>
      <c r="AT731" s="82"/>
      <c r="AU731" s="82"/>
      <c r="AV731" s="82"/>
      <c r="AW731" s="82"/>
      <c r="AX731" s="82"/>
      <c r="AY731" s="82"/>
      <c r="AZ731" s="82"/>
      <c r="BA731" s="82"/>
      <c r="BB731" s="147"/>
      <c r="BC731" s="82"/>
      <c r="BD731" s="82"/>
      <c r="BE731" s="82"/>
      <c r="BF731" s="82"/>
      <c r="BG731" s="82"/>
      <c r="BH731" s="82"/>
      <c r="BI731" s="82"/>
      <c r="BJ731" s="82"/>
      <c r="BK731" s="82"/>
      <c r="BL731" s="82"/>
      <c r="BM731" s="82"/>
      <c r="BN731" s="147"/>
      <c r="BO731" s="170"/>
      <c r="BP731" s="165"/>
    </row>
    <row r="732" spans="1:68" ht="22.5" customHeight="1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237"/>
      <c r="N732" s="82"/>
      <c r="O732" s="82"/>
      <c r="P732" s="82"/>
      <c r="Q732" s="82"/>
      <c r="R732" s="82"/>
      <c r="S732" s="82"/>
      <c r="T732" s="147"/>
      <c r="U732" s="82"/>
      <c r="V732" s="82"/>
      <c r="W732" s="82"/>
      <c r="X732" s="82"/>
      <c r="Y732" s="82"/>
      <c r="Z732" s="82"/>
      <c r="AA732" s="82"/>
      <c r="AB732" s="82"/>
      <c r="AC732" s="82"/>
      <c r="AD732" s="82"/>
      <c r="AE732" s="82"/>
      <c r="AF732" s="82"/>
      <c r="AG732" s="82"/>
      <c r="AH732" s="82"/>
      <c r="AI732" s="82"/>
      <c r="AJ732" s="82"/>
      <c r="AK732" s="82"/>
      <c r="AL732" s="82"/>
      <c r="AM732" s="147"/>
      <c r="AN732" s="82"/>
      <c r="AO732" s="82"/>
      <c r="AP732" s="82"/>
      <c r="AQ732" s="82"/>
      <c r="AR732" s="82"/>
      <c r="AS732" s="82"/>
      <c r="AT732" s="82"/>
      <c r="AU732" s="82"/>
      <c r="AV732" s="82"/>
      <c r="AW732" s="82"/>
      <c r="AX732" s="82"/>
      <c r="AY732" s="82"/>
      <c r="AZ732" s="82"/>
      <c r="BA732" s="82"/>
      <c r="BB732" s="147"/>
      <c r="BC732" s="82"/>
      <c r="BD732" s="82"/>
      <c r="BE732" s="82"/>
      <c r="BF732" s="82"/>
      <c r="BG732" s="82"/>
      <c r="BH732" s="82"/>
      <c r="BI732" s="82"/>
      <c r="BJ732" s="82"/>
      <c r="BK732" s="82"/>
      <c r="BL732" s="82"/>
      <c r="BM732" s="82"/>
      <c r="BN732" s="147"/>
      <c r="BO732" s="170"/>
      <c r="BP732" s="165"/>
    </row>
    <row r="733" spans="1:68" ht="22.5" customHeight="1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237"/>
      <c r="N733" s="82"/>
      <c r="O733" s="82"/>
      <c r="P733" s="82"/>
      <c r="Q733" s="82"/>
      <c r="R733" s="82"/>
      <c r="S733" s="82"/>
      <c r="T733" s="147"/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  <c r="AL733" s="82"/>
      <c r="AM733" s="147"/>
      <c r="AN733" s="82"/>
      <c r="AO733" s="82"/>
      <c r="AP733" s="82"/>
      <c r="AQ733" s="82"/>
      <c r="AR733" s="82"/>
      <c r="AS733" s="82"/>
      <c r="AT733" s="82"/>
      <c r="AU733" s="82"/>
      <c r="AV733" s="82"/>
      <c r="AW733" s="82"/>
      <c r="AX733" s="82"/>
      <c r="AY733" s="82"/>
      <c r="AZ733" s="82"/>
      <c r="BA733" s="82"/>
      <c r="BB733" s="147"/>
      <c r="BC733" s="82"/>
      <c r="BD733" s="82"/>
      <c r="BE733" s="82"/>
      <c r="BF733" s="82"/>
      <c r="BG733" s="82"/>
      <c r="BH733" s="82"/>
      <c r="BI733" s="82"/>
      <c r="BJ733" s="82"/>
      <c r="BK733" s="82"/>
      <c r="BL733" s="82"/>
      <c r="BM733" s="82"/>
      <c r="BN733" s="147"/>
      <c r="BO733" s="170"/>
      <c r="BP733" s="165"/>
    </row>
    <row r="734" spans="1:68" ht="22.5" customHeight="1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237"/>
      <c r="N734" s="82"/>
      <c r="O734" s="82"/>
      <c r="P734" s="82"/>
      <c r="Q734" s="82"/>
      <c r="R734" s="82"/>
      <c r="S734" s="82"/>
      <c r="T734" s="147"/>
      <c r="U734" s="82"/>
      <c r="V734" s="82"/>
      <c r="W734" s="82"/>
      <c r="X734" s="82"/>
      <c r="Y734" s="82"/>
      <c r="Z734" s="82"/>
      <c r="AA734" s="82"/>
      <c r="AB734" s="82"/>
      <c r="AC734" s="82"/>
      <c r="AD734" s="82"/>
      <c r="AE734" s="82"/>
      <c r="AF734" s="82"/>
      <c r="AG734" s="82"/>
      <c r="AH734" s="82"/>
      <c r="AI734" s="82"/>
      <c r="AJ734" s="82"/>
      <c r="AK734" s="82"/>
      <c r="AL734" s="82"/>
      <c r="AM734" s="147"/>
      <c r="AN734" s="82"/>
      <c r="AO734" s="82"/>
      <c r="AP734" s="82"/>
      <c r="AQ734" s="82"/>
      <c r="AR734" s="82"/>
      <c r="AS734" s="82"/>
      <c r="AT734" s="82"/>
      <c r="AU734" s="82"/>
      <c r="AV734" s="82"/>
      <c r="AW734" s="82"/>
      <c r="AX734" s="82"/>
      <c r="AY734" s="82"/>
      <c r="AZ734" s="82"/>
      <c r="BA734" s="82"/>
      <c r="BB734" s="147"/>
      <c r="BC734" s="82"/>
      <c r="BD734" s="82"/>
      <c r="BE734" s="82"/>
      <c r="BF734" s="82"/>
      <c r="BG734" s="82"/>
      <c r="BH734" s="82"/>
      <c r="BI734" s="82"/>
      <c r="BJ734" s="82"/>
      <c r="BK734" s="82"/>
      <c r="BL734" s="82"/>
      <c r="BM734" s="82"/>
      <c r="BN734" s="147"/>
      <c r="BO734" s="170"/>
      <c r="BP734" s="165"/>
    </row>
    <row r="735" spans="1:68" ht="22.5" customHeight="1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237"/>
      <c r="N735" s="82"/>
      <c r="O735" s="82"/>
      <c r="P735" s="82"/>
      <c r="Q735" s="82"/>
      <c r="R735" s="82"/>
      <c r="S735" s="82"/>
      <c r="T735" s="147"/>
      <c r="U735" s="82"/>
      <c r="V735" s="82"/>
      <c r="W735" s="82"/>
      <c r="X735" s="82"/>
      <c r="Y735" s="82"/>
      <c r="Z735" s="82"/>
      <c r="AA735" s="82"/>
      <c r="AB735" s="82"/>
      <c r="AC735" s="82"/>
      <c r="AD735" s="82"/>
      <c r="AE735" s="82"/>
      <c r="AF735" s="82"/>
      <c r="AG735" s="82"/>
      <c r="AH735" s="82"/>
      <c r="AI735" s="82"/>
      <c r="AJ735" s="82"/>
      <c r="AK735" s="82"/>
      <c r="AL735" s="82"/>
      <c r="AM735" s="147"/>
      <c r="AN735" s="82"/>
      <c r="AO735" s="82"/>
      <c r="AP735" s="82"/>
      <c r="AQ735" s="82"/>
      <c r="AR735" s="82"/>
      <c r="AS735" s="82"/>
      <c r="AT735" s="82"/>
      <c r="AU735" s="82"/>
      <c r="AV735" s="82"/>
      <c r="AW735" s="82"/>
      <c r="AX735" s="82"/>
      <c r="AY735" s="82"/>
      <c r="AZ735" s="82"/>
      <c r="BA735" s="82"/>
      <c r="BB735" s="147"/>
      <c r="BC735" s="82"/>
      <c r="BD735" s="82"/>
      <c r="BE735" s="82"/>
      <c r="BF735" s="82"/>
      <c r="BG735" s="82"/>
      <c r="BH735" s="82"/>
      <c r="BI735" s="82"/>
      <c r="BJ735" s="82"/>
      <c r="BK735" s="82"/>
      <c r="BL735" s="82"/>
      <c r="BM735" s="82"/>
      <c r="BN735" s="147"/>
      <c r="BO735" s="170"/>
      <c r="BP735" s="165"/>
    </row>
    <row r="736" spans="1:68" ht="22.5" customHeight="1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237"/>
      <c r="N736" s="82"/>
      <c r="O736" s="82"/>
      <c r="P736" s="82"/>
      <c r="Q736" s="82"/>
      <c r="R736" s="82"/>
      <c r="S736" s="82"/>
      <c r="T736" s="147"/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  <c r="AL736" s="82"/>
      <c r="AM736" s="147"/>
      <c r="AN736" s="82"/>
      <c r="AO736" s="82"/>
      <c r="AP736" s="82"/>
      <c r="AQ736" s="82"/>
      <c r="AR736" s="82"/>
      <c r="AS736" s="82"/>
      <c r="AT736" s="82"/>
      <c r="AU736" s="82"/>
      <c r="AV736" s="82"/>
      <c r="AW736" s="82"/>
      <c r="AX736" s="82"/>
      <c r="AY736" s="82"/>
      <c r="AZ736" s="82"/>
      <c r="BA736" s="82"/>
      <c r="BB736" s="147"/>
      <c r="BC736" s="82"/>
      <c r="BD736" s="82"/>
      <c r="BE736" s="82"/>
      <c r="BF736" s="82"/>
      <c r="BG736" s="82"/>
      <c r="BH736" s="82"/>
      <c r="BI736" s="82"/>
      <c r="BJ736" s="82"/>
      <c r="BK736" s="82"/>
      <c r="BL736" s="82"/>
      <c r="BM736" s="82"/>
      <c r="BN736" s="147"/>
      <c r="BO736" s="170"/>
      <c r="BP736" s="165"/>
    </row>
    <row r="737" spans="1:68" ht="22.5" customHeight="1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237"/>
      <c r="N737" s="82"/>
      <c r="O737" s="82"/>
      <c r="P737" s="82"/>
      <c r="Q737" s="82"/>
      <c r="R737" s="82"/>
      <c r="S737" s="82"/>
      <c r="T737" s="147"/>
      <c r="U737" s="82"/>
      <c r="V737" s="82"/>
      <c r="W737" s="82"/>
      <c r="X737" s="82"/>
      <c r="Y737" s="82"/>
      <c r="Z737" s="82"/>
      <c r="AA737" s="82"/>
      <c r="AB737" s="82"/>
      <c r="AC737" s="82"/>
      <c r="AD737" s="82"/>
      <c r="AE737" s="82"/>
      <c r="AF737" s="82"/>
      <c r="AG737" s="82"/>
      <c r="AH737" s="82"/>
      <c r="AI737" s="82"/>
      <c r="AJ737" s="82"/>
      <c r="AK737" s="82"/>
      <c r="AL737" s="82"/>
      <c r="AM737" s="147"/>
      <c r="AN737" s="82"/>
      <c r="AO737" s="82"/>
      <c r="AP737" s="82"/>
      <c r="AQ737" s="82"/>
      <c r="AR737" s="82"/>
      <c r="AS737" s="82"/>
      <c r="AT737" s="82"/>
      <c r="AU737" s="82"/>
      <c r="AV737" s="82"/>
      <c r="AW737" s="82"/>
      <c r="AX737" s="82"/>
      <c r="AY737" s="82"/>
      <c r="AZ737" s="82"/>
      <c r="BA737" s="82"/>
      <c r="BB737" s="147"/>
      <c r="BC737" s="82"/>
      <c r="BD737" s="82"/>
      <c r="BE737" s="82"/>
      <c r="BF737" s="82"/>
      <c r="BG737" s="82"/>
      <c r="BH737" s="82"/>
      <c r="BI737" s="82"/>
      <c r="BJ737" s="82"/>
      <c r="BK737" s="82"/>
      <c r="BL737" s="82"/>
      <c r="BM737" s="82"/>
      <c r="BN737" s="147"/>
      <c r="BO737" s="170"/>
      <c r="BP737" s="165"/>
    </row>
    <row r="738" spans="1:68" ht="22.5" customHeight="1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237"/>
      <c r="N738" s="82"/>
      <c r="O738" s="82"/>
      <c r="P738" s="82"/>
      <c r="Q738" s="82"/>
      <c r="R738" s="82"/>
      <c r="S738" s="82"/>
      <c r="T738" s="147"/>
      <c r="U738" s="82"/>
      <c r="V738" s="82"/>
      <c r="W738" s="82"/>
      <c r="X738" s="82"/>
      <c r="Y738" s="82"/>
      <c r="Z738" s="82"/>
      <c r="AA738" s="82"/>
      <c r="AB738" s="82"/>
      <c r="AC738" s="82"/>
      <c r="AD738" s="82"/>
      <c r="AE738" s="82"/>
      <c r="AF738" s="82"/>
      <c r="AG738" s="82"/>
      <c r="AH738" s="82"/>
      <c r="AI738" s="82"/>
      <c r="AJ738" s="82"/>
      <c r="AK738" s="82"/>
      <c r="AL738" s="82"/>
      <c r="AM738" s="147"/>
      <c r="AN738" s="82"/>
      <c r="AO738" s="82"/>
      <c r="AP738" s="82"/>
      <c r="AQ738" s="82"/>
      <c r="AR738" s="82"/>
      <c r="AS738" s="82"/>
      <c r="AT738" s="82"/>
      <c r="AU738" s="82"/>
      <c r="AV738" s="82"/>
      <c r="AW738" s="82"/>
      <c r="AX738" s="82"/>
      <c r="AY738" s="82"/>
      <c r="AZ738" s="82"/>
      <c r="BA738" s="82"/>
      <c r="BB738" s="147"/>
      <c r="BC738" s="82"/>
      <c r="BD738" s="82"/>
      <c r="BE738" s="82"/>
      <c r="BF738" s="82"/>
      <c r="BG738" s="82"/>
      <c r="BH738" s="82"/>
      <c r="BI738" s="82"/>
      <c r="BJ738" s="82"/>
      <c r="BK738" s="82"/>
      <c r="BL738" s="82"/>
      <c r="BM738" s="82"/>
      <c r="BN738" s="147"/>
      <c r="BO738" s="170"/>
      <c r="BP738" s="165"/>
    </row>
    <row r="739" spans="1:68" ht="22.5" customHeight="1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237"/>
      <c r="N739" s="82"/>
      <c r="O739" s="82"/>
      <c r="P739" s="82"/>
      <c r="Q739" s="82"/>
      <c r="R739" s="82"/>
      <c r="S739" s="82"/>
      <c r="T739" s="147"/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  <c r="AL739" s="82"/>
      <c r="AM739" s="147"/>
      <c r="AN739" s="82"/>
      <c r="AO739" s="82"/>
      <c r="AP739" s="82"/>
      <c r="AQ739" s="82"/>
      <c r="AR739" s="82"/>
      <c r="AS739" s="82"/>
      <c r="AT739" s="82"/>
      <c r="AU739" s="82"/>
      <c r="AV739" s="82"/>
      <c r="AW739" s="82"/>
      <c r="AX739" s="82"/>
      <c r="AY739" s="82"/>
      <c r="AZ739" s="82"/>
      <c r="BA739" s="82"/>
      <c r="BB739" s="147"/>
      <c r="BC739" s="82"/>
      <c r="BD739" s="82"/>
      <c r="BE739" s="82"/>
      <c r="BF739" s="82"/>
      <c r="BG739" s="82"/>
      <c r="BH739" s="82"/>
      <c r="BI739" s="82"/>
      <c r="BJ739" s="82"/>
      <c r="BK739" s="82"/>
      <c r="BL739" s="82"/>
      <c r="BM739" s="82"/>
      <c r="BN739" s="147"/>
      <c r="BO739" s="170"/>
      <c r="BP739" s="165"/>
    </row>
    <row r="740" spans="1:68" ht="22.5" customHeight="1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237"/>
      <c r="N740" s="82"/>
      <c r="O740" s="82"/>
      <c r="P740" s="82"/>
      <c r="Q740" s="82"/>
      <c r="R740" s="82"/>
      <c r="S740" s="82"/>
      <c r="T740" s="147"/>
      <c r="U740" s="82"/>
      <c r="V740" s="82"/>
      <c r="W740" s="82"/>
      <c r="X740" s="82"/>
      <c r="Y740" s="82"/>
      <c r="Z740" s="82"/>
      <c r="AA740" s="82"/>
      <c r="AB740" s="82"/>
      <c r="AC740" s="82"/>
      <c r="AD740" s="82"/>
      <c r="AE740" s="82"/>
      <c r="AF740" s="82"/>
      <c r="AG740" s="82"/>
      <c r="AH740" s="82"/>
      <c r="AI740" s="82"/>
      <c r="AJ740" s="82"/>
      <c r="AK740" s="82"/>
      <c r="AL740" s="82"/>
      <c r="AM740" s="147"/>
      <c r="AN740" s="82"/>
      <c r="AO740" s="82"/>
      <c r="AP740" s="82"/>
      <c r="AQ740" s="82"/>
      <c r="AR740" s="82"/>
      <c r="AS740" s="82"/>
      <c r="AT740" s="82"/>
      <c r="AU740" s="82"/>
      <c r="AV740" s="82"/>
      <c r="AW740" s="82"/>
      <c r="AX740" s="82"/>
      <c r="AY740" s="82"/>
      <c r="AZ740" s="82"/>
      <c r="BA740" s="82"/>
      <c r="BB740" s="147"/>
      <c r="BC740" s="82"/>
      <c r="BD740" s="82"/>
      <c r="BE740" s="82"/>
      <c r="BF740" s="82"/>
      <c r="BG740" s="82"/>
      <c r="BH740" s="82"/>
      <c r="BI740" s="82"/>
      <c r="BJ740" s="82"/>
      <c r="BK740" s="82"/>
      <c r="BL740" s="82"/>
      <c r="BM740" s="82"/>
      <c r="BN740" s="147"/>
      <c r="BO740" s="170"/>
      <c r="BP740" s="165"/>
    </row>
    <row r="741" spans="1:68" ht="22.5" customHeight="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237"/>
      <c r="N741" s="82"/>
      <c r="O741" s="82"/>
      <c r="P741" s="82"/>
      <c r="Q741" s="82"/>
      <c r="R741" s="82"/>
      <c r="S741" s="82"/>
      <c r="T741" s="147"/>
      <c r="U741" s="82"/>
      <c r="V741" s="82"/>
      <c r="W741" s="82"/>
      <c r="X741" s="82"/>
      <c r="Y741" s="82"/>
      <c r="Z741" s="82"/>
      <c r="AA741" s="82"/>
      <c r="AB741" s="82"/>
      <c r="AC741" s="82"/>
      <c r="AD741" s="82"/>
      <c r="AE741" s="82"/>
      <c r="AF741" s="82"/>
      <c r="AG741" s="82"/>
      <c r="AH741" s="82"/>
      <c r="AI741" s="82"/>
      <c r="AJ741" s="82"/>
      <c r="AK741" s="82"/>
      <c r="AL741" s="82"/>
      <c r="AM741" s="147"/>
      <c r="AN741" s="82"/>
      <c r="AO741" s="82"/>
      <c r="AP741" s="82"/>
      <c r="AQ741" s="82"/>
      <c r="AR741" s="82"/>
      <c r="AS741" s="82"/>
      <c r="AT741" s="82"/>
      <c r="AU741" s="82"/>
      <c r="AV741" s="82"/>
      <c r="AW741" s="82"/>
      <c r="AX741" s="82"/>
      <c r="AY741" s="82"/>
      <c r="AZ741" s="82"/>
      <c r="BA741" s="82"/>
      <c r="BB741" s="147"/>
      <c r="BC741" s="82"/>
      <c r="BD741" s="82"/>
      <c r="BE741" s="82"/>
      <c r="BF741" s="82"/>
      <c r="BG741" s="82"/>
      <c r="BH741" s="82"/>
      <c r="BI741" s="82"/>
      <c r="BJ741" s="82"/>
      <c r="BK741" s="82"/>
      <c r="BL741" s="82"/>
      <c r="BM741" s="82"/>
      <c r="BN741" s="147"/>
      <c r="BO741" s="170"/>
      <c r="BP741" s="165"/>
    </row>
    <row r="742" spans="1:68" ht="22.5" customHeight="1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237"/>
      <c r="N742" s="82"/>
      <c r="O742" s="82"/>
      <c r="P742" s="82"/>
      <c r="Q742" s="82"/>
      <c r="R742" s="82"/>
      <c r="S742" s="82"/>
      <c r="T742" s="147"/>
      <c r="U742" s="82"/>
      <c r="V742" s="82"/>
      <c r="W742" s="82"/>
      <c r="X742" s="82"/>
      <c r="Y742" s="82"/>
      <c r="Z742" s="82"/>
      <c r="AA742" s="82"/>
      <c r="AB742" s="82"/>
      <c r="AC742" s="82"/>
      <c r="AD742" s="82"/>
      <c r="AE742" s="82"/>
      <c r="AF742" s="82"/>
      <c r="AG742" s="82"/>
      <c r="AH742" s="82"/>
      <c r="AI742" s="82"/>
      <c r="AJ742" s="82"/>
      <c r="AK742" s="82"/>
      <c r="AL742" s="82"/>
      <c r="AM742" s="147"/>
      <c r="AN742" s="82"/>
      <c r="AO742" s="82"/>
      <c r="AP742" s="82"/>
      <c r="AQ742" s="82"/>
      <c r="AR742" s="82"/>
      <c r="AS742" s="82"/>
      <c r="AT742" s="82"/>
      <c r="AU742" s="82"/>
      <c r="AV742" s="82"/>
      <c r="AW742" s="82"/>
      <c r="AX742" s="82"/>
      <c r="AY742" s="82"/>
      <c r="AZ742" s="82"/>
      <c r="BA742" s="82"/>
      <c r="BB742" s="147"/>
      <c r="BC742" s="82"/>
      <c r="BD742" s="82"/>
      <c r="BE742" s="82"/>
      <c r="BF742" s="82"/>
      <c r="BG742" s="82"/>
      <c r="BH742" s="82"/>
      <c r="BI742" s="82"/>
      <c r="BJ742" s="82"/>
      <c r="BK742" s="82"/>
      <c r="BL742" s="82"/>
      <c r="BM742" s="82"/>
      <c r="BN742" s="147"/>
      <c r="BO742" s="170"/>
      <c r="BP742" s="165"/>
    </row>
    <row r="743" spans="1:68" ht="22.5" customHeight="1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237"/>
      <c r="N743" s="82"/>
      <c r="O743" s="82"/>
      <c r="P743" s="82"/>
      <c r="Q743" s="82"/>
      <c r="R743" s="82"/>
      <c r="S743" s="82"/>
      <c r="T743" s="147"/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  <c r="AL743" s="82"/>
      <c r="AM743" s="147"/>
      <c r="AN743" s="82"/>
      <c r="AO743" s="82"/>
      <c r="AP743" s="82"/>
      <c r="AQ743" s="82"/>
      <c r="AR743" s="82"/>
      <c r="AS743" s="82"/>
      <c r="AT743" s="82"/>
      <c r="AU743" s="82"/>
      <c r="AV743" s="82"/>
      <c r="AW743" s="82"/>
      <c r="AX743" s="82"/>
      <c r="AY743" s="82"/>
      <c r="AZ743" s="82"/>
      <c r="BA743" s="82"/>
      <c r="BB743" s="147"/>
      <c r="BC743" s="82"/>
      <c r="BD743" s="82"/>
      <c r="BE743" s="82"/>
      <c r="BF743" s="82"/>
      <c r="BG743" s="82"/>
      <c r="BH743" s="82"/>
      <c r="BI743" s="82"/>
      <c r="BJ743" s="82"/>
      <c r="BK743" s="82"/>
      <c r="BL743" s="82"/>
      <c r="BM743" s="82"/>
      <c r="BN743" s="147"/>
      <c r="BO743" s="170"/>
      <c r="BP743" s="165"/>
    </row>
    <row r="744" spans="1:68" ht="22.5" customHeight="1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237"/>
      <c r="N744" s="82"/>
      <c r="O744" s="82"/>
      <c r="P744" s="82"/>
      <c r="Q744" s="82"/>
      <c r="R744" s="82"/>
      <c r="S744" s="82"/>
      <c r="T744" s="147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147"/>
      <c r="AN744" s="82"/>
      <c r="AO744" s="82"/>
      <c r="AP744" s="82"/>
      <c r="AQ744" s="82"/>
      <c r="AR744" s="82"/>
      <c r="AS744" s="82"/>
      <c r="AT744" s="82"/>
      <c r="AU744" s="82"/>
      <c r="AV744" s="82"/>
      <c r="AW744" s="82"/>
      <c r="AX744" s="82"/>
      <c r="AY744" s="82"/>
      <c r="AZ744" s="82"/>
      <c r="BA744" s="82"/>
      <c r="BB744" s="147"/>
      <c r="BC744" s="82"/>
      <c r="BD744" s="82"/>
      <c r="BE744" s="82"/>
      <c r="BF744" s="82"/>
      <c r="BG744" s="82"/>
      <c r="BH744" s="82"/>
      <c r="BI744" s="82"/>
      <c r="BJ744" s="82"/>
      <c r="BK744" s="82"/>
      <c r="BL744" s="82"/>
      <c r="BM744" s="82"/>
      <c r="BN744" s="147"/>
      <c r="BO744" s="170"/>
      <c r="BP744" s="165"/>
    </row>
    <row r="745" spans="1:68" ht="22.5" customHeight="1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237"/>
      <c r="N745" s="82"/>
      <c r="O745" s="82"/>
      <c r="P745" s="82"/>
      <c r="Q745" s="82"/>
      <c r="R745" s="82"/>
      <c r="S745" s="82"/>
      <c r="T745" s="147"/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  <c r="AL745" s="82"/>
      <c r="AM745" s="147"/>
      <c r="AN745" s="82"/>
      <c r="AO745" s="82"/>
      <c r="AP745" s="82"/>
      <c r="AQ745" s="82"/>
      <c r="AR745" s="82"/>
      <c r="AS745" s="82"/>
      <c r="AT745" s="82"/>
      <c r="AU745" s="82"/>
      <c r="AV745" s="82"/>
      <c r="AW745" s="82"/>
      <c r="AX745" s="82"/>
      <c r="AY745" s="82"/>
      <c r="AZ745" s="82"/>
      <c r="BA745" s="82"/>
      <c r="BB745" s="147"/>
      <c r="BC745" s="82"/>
      <c r="BD745" s="82"/>
      <c r="BE745" s="82"/>
      <c r="BF745" s="82"/>
      <c r="BG745" s="82"/>
      <c r="BH745" s="82"/>
      <c r="BI745" s="82"/>
      <c r="BJ745" s="82"/>
      <c r="BK745" s="82"/>
      <c r="BL745" s="82"/>
      <c r="BM745" s="82"/>
      <c r="BN745" s="147"/>
      <c r="BO745" s="170"/>
      <c r="BP745" s="165"/>
    </row>
    <row r="746" spans="1:68" ht="22.5" customHeight="1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237"/>
      <c r="N746" s="82"/>
      <c r="O746" s="82"/>
      <c r="P746" s="82"/>
      <c r="Q746" s="82"/>
      <c r="R746" s="82"/>
      <c r="S746" s="82"/>
      <c r="T746" s="147"/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  <c r="AL746" s="82"/>
      <c r="AM746" s="147"/>
      <c r="AN746" s="82"/>
      <c r="AO746" s="82"/>
      <c r="AP746" s="82"/>
      <c r="AQ746" s="82"/>
      <c r="AR746" s="82"/>
      <c r="AS746" s="82"/>
      <c r="AT746" s="82"/>
      <c r="AU746" s="82"/>
      <c r="AV746" s="82"/>
      <c r="AW746" s="82"/>
      <c r="AX746" s="82"/>
      <c r="AY746" s="82"/>
      <c r="AZ746" s="82"/>
      <c r="BA746" s="82"/>
      <c r="BB746" s="147"/>
      <c r="BC746" s="82"/>
      <c r="BD746" s="82"/>
      <c r="BE746" s="82"/>
      <c r="BF746" s="82"/>
      <c r="BG746" s="82"/>
      <c r="BH746" s="82"/>
      <c r="BI746" s="82"/>
      <c r="BJ746" s="82"/>
      <c r="BK746" s="82"/>
      <c r="BL746" s="82"/>
      <c r="BM746" s="82"/>
      <c r="BN746" s="147"/>
      <c r="BO746" s="170"/>
      <c r="BP746" s="165"/>
    </row>
    <row r="747" spans="1:68" ht="22.5" customHeight="1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237"/>
      <c r="N747" s="82"/>
      <c r="O747" s="82"/>
      <c r="P747" s="82"/>
      <c r="Q747" s="82"/>
      <c r="R747" s="82"/>
      <c r="S747" s="82"/>
      <c r="T747" s="147"/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  <c r="AL747" s="82"/>
      <c r="AM747" s="147"/>
      <c r="AN747" s="82"/>
      <c r="AO747" s="82"/>
      <c r="AP747" s="82"/>
      <c r="AQ747" s="82"/>
      <c r="AR747" s="82"/>
      <c r="AS747" s="82"/>
      <c r="AT747" s="82"/>
      <c r="AU747" s="82"/>
      <c r="AV747" s="82"/>
      <c r="AW747" s="82"/>
      <c r="AX747" s="82"/>
      <c r="AY747" s="82"/>
      <c r="AZ747" s="82"/>
      <c r="BA747" s="82"/>
      <c r="BB747" s="147"/>
      <c r="BC747" s="82"/>
      <c r="BD747" s="82"/>
      <c r="BE747" s="82"/>
      <c r="BF747" s="82"/>
      <c r="BG747" s="82"/>
      <c r="BH747" s="82"/>
      <c r="BI747" s="82"/>
      <c r="BJ747" s="82"/>
      <c r="BK747" s="82"/>
      <c r="BL747" s="82"/>
      <c r="BM747" s="82"/>
      <c r="BN747" s="147"/>
      <c r="BO747" s="170"/>
      <c r="BP747" s="165"/>
    </row>
    <row r="748" spans="1:68" ht="22.5" customHeight="1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237"/>
      <c r="N748" s="82"/>
      <c r="O748" s="82"/>
      <c r="P748" s="82"/>
      <c r="Q748" s="82"/>
      <c r="R748" s="82"/>
      <c r="S748" s="82"/>
      <c r="T748" s="147"/>
      <c r="U748" s="82"/>
      <c r="V748" s="82"/>
      <c r="W748" s="82"/>
      <c r="X748" s="82"/>
      <c r="Y748" s="82"/>
      <c r="Z748" s="82"/>
      <c r="AA748" s="82"/>
      <c r="AB748" s="82"/>
      <c r="AC748" s="82"/>
      <c r="AD748" s="82"/>
      <c r="AE748" s="82"/>
      <c r="AF748" s="82"/>
      <c r="AG748" s="82"/>
      <c r="AH748" s="82"/>
      <c r="AI748" s="82"/>
      <c r="AJ748" s="82"/>
      <c r="AK748" s="82"/>
      <c r="AL748" s="82"/>
      <c r="AM748" s="147"/>
      <c r="AN748" s="82"/>
      <c r="AO748" s="82"/>
      <c r="AP748" s="82"/>
      <c r="AQ748" s="82"/>
      <c r="AR748" s="82"/>
      <c r="AS748" s="82"/>
      <c r="AT748" s="82"/>
      <c r="AU748" s="82"/>
      <c r="AV748" s="82"/>
      <c r="AW748" s="82"/>
      <c r="AX748" s="82"/>
      <c r="AY748" s="82"/>
      <c r="AZ748" s="82"/>
      <c r="BA748" s="82"/>
      <c r="BB748" s="147"/>
      <c r="BC748" s="82"/>
      <c r="BD748" s="82"/>
      <c r="BE748" s="82"/>
      <c r="BF748" s="82"/>
      <c r="BG748" s="82"/>
      <c r="BH748" s="82"/>
      <c r="BI748" s="82"/>
      <c r="BJ748" s="82"/>
      <c r="BK748" s="82"/>
      <c r="BL748" s="82"/>
      <c r="BM748" s="82"/>
      <c r="BN748" s="147"/>
      <c r="BO748" s="170"/>
      <c r="BP748" s="165"/>
    </row>
    <row r="749" spans="1:68" ht="22.5" customHeight="1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237"/>
      <c r="N749" s="82"/>
      <c r="O749" s="82"/>
      <c r="P749" s="82"/>
      <c r="Q749" s="82"/>
      <c r="R749" s="82"/>
      <c r="S749" s="82"/>
      <c r="T749" s="147"/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  <c r="AL749" s="82"/>
      <c r="AM749" s="147"/>
      <c r="AN749" s="82"/>
      <c r="AO749" s="82"/>
      <c r="AP749" s="82"/>
      <c r="AQ749" s="82"/>
      <c r="AR749" s="82"/>
      <c r="AS749" s="82"/>
      <c r="AT749" s="82"/>
      <c r="AU749" s="82"/>
      <c r="AV749" s="82"/>
      <c r="AW749" s="82"/>
      <c r="AX749" s="82"/>
      <c r="AY749" s="82"/>
      <c r="AZ749" s="82"/>
      <c r="BA749" s="82"/>
      <c r="BB749" s="147"/>
      <c r="BC749" s="82"/>
      <c r="BD749" s="82"/>
      <c r="BE749" s="82"/>
      <c r="BF749" s="82"/>
      <c r="BG749" s="82"/>
      <c r="BH749" s="82"/>
      <c r="BI749" s="82"/>
      <c r="BJ749" s="82"/>
      <c r="BK749" s="82"/>
      <c r="BL749" s="82"/>
      <c r="BM749" s="82"/>
      <c r="BN749" s="147"/>
      <c r="BO749" s="170"/>
      <c r="BP749" s="165"/>
    </row>
    <row r="750" spans="1:68" ht="22.5" customHeight="1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237"/>
      <c r="N750" s="82"/>
      <c r="O750" s="82"/>
      <c r="P750" s="82"/>
      <c r="Q750" s="82"/>
      <c r="R750" s="82"/>
      <c r="S750" s="82"/>
      <c r="T750" s="147"/>
      <c r="U750" s="82"/>
      <c r="V750" s="82"/>
      <c r="W750" s="82"/>
      <c r="X750" s="82"/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  <c r="AL750" s="82"/>
      <c r="AM750" s="147"/>
      <c r="AN750" s="82"/>
      <c r="AO750" s="82"/>
      <c r="AP750" s="82"/>
      <c r="AQ750" s="82"/>
      <c r="AR750" s="82"/>
      <c r="AS750" s="82"/>
      <c r="AT750" s="82"/>
      <c r="AU750" s="82"/>
      <c r="AV750" s="82"/>
      <c r="AW750" s="82"/>
      <c r="AX750" s="82"/>
      <c r="AY750" s="82"/>
      <c r="AZ750" s="82"/>
      <c r="BA750" s="82"/>
      <c r="BB750" s="147"/>
      <c r="BC750" s="82"/>
      <c r="BD750" s="82"/>
      <c r="BE750" s="82"/>
      <c r="BF750" s="82"/>
      <c r="BG750" s="82"/>
      <c r="BH750" s="82"/>
      <c r="BI750" s="82"/>
      <c r="BJ750" s="82"/>
      <c r="BK750" s="82"/>
      <c r="BL750" s="82"/>
      <c r="BM750" s="82"/>
      <c r="BN750" s="147"/>
      <c r="BO750" s="170"/>
      <c r="BP750" s="165"/>
    </row>
    <row r="751" spans="1:68" ht="22.5" customHeight="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237"/>
      <c r="N751" s="82"/>
      <c r="O751" s="82"/>
      <c r="P751" s="82"/>
      <c r="Q751" s="82"/>
      <c r="R751" s="82"/>
      <c r="S751" s="82"/>
      <c r="T751" s="147"/>
      <c r="U751" s="82"/>
      <c r="V751" s="82"/>
      <c r="W751" s="82"/>
      <c r="X751" s="82"/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  <c r="AL751" s="82"/>
      <c r="AM751" s="147"/>
      <c r="AN751" s="82"/>
      <c r="AO751" s="82"/>
      <c r="AP751" s="82"/>
      <c r="AQ751" s="82"/>
      <c r="AR751" s="82"/>
      <c r="AS751" s="82"/>
      <c r="AT751" s="82"/>
      <c r="AU751" s="82"/>
      <c r="AV751" s="82"/>
      <c r="AW751" s="82"/>
      <c r="AX751" s="82"/>
      <c r="AY751" s="82"/>
      <c r="AZ751" s="82"/>
      <c r="BA751" s="82"/>
      <c r="BB751" s="147"/>
      <c r="BC751" s="82"/>
      <c r="BD751" s="82"/>
      <c r="BE751" s="82"/>
      <c r="BF751" s="82"/>
      <c r="BG751" s="82"/>
      <c r="BH751" s="82"/>
      <c r="BI751" s="82"/>
      <c r="BJ751" s="82"/>
      <c r="BK751" s="82"/>
      <c r="BL751" s="82"/>
      <c r="BM751" s="82"/>
      <c r="BN751" s="147"/>
      <c r="BO751" s="170"/>
      <c r="BP751" s="165"/>
    </row>
    <row r="752" spans="1:68" ht="22.5" customHeight="1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237"/>
      <c r="N752" s="82"/>
      <c r="O752" s="82"/>
      <c r="P752" s="82"/>
      <c r="Q752" s="82"/>
      <c r="R752" s="82"/>
      <c r="S752" s="82"/>
      <c r="T752" s="147"/>
      <c r="U752" s="82"/>
      <c r="V752" s="82"/>
      <c r="W752" s="82"/>
      <c r="X752" s="82"/>
      <c r="Y752" s="82"/>
      <c r="Z752" s="82"/>
      <c r="AA752" s="82"/>
      <c r="AB752" s="82"/>
      <c r="AC752" s="82"/>
      <c r="AD752" s="82"/>
      <c r="AE752" s="82"/>
      <c r="AF752" s="82"/>
      <c r="AG752" s="82"/>
      <c r="AH752" s="82"/>
      <c r="AI752" s="82"/>
      <c r="AJ752" s="82"/>
      <c r="AK752" s="82"/>
      <c r="AL752" s="82"/>
      <c r="AM752" s="147"/>
      <c r="AN752" s="82"/>
      <c r="AO752" s="82"/>
      <c r="AP752" s="82"/>
      <c r="AQ752" s="82"/>
      <c r="AR752" s="82"/>
      <c r="AS752" s="82"/>
      <c r="AT752" s="82"/>
      <c r="AU752" s="82"/>
      <c r="AV752" s="82"/>
      <c r="AW752" s="82"/>
      <c r="AX752" s="82"/>
      <c r="AY752" s="82"/>
      <c r="AZ752" s="82"/>
      <c r="BA752" s="82"/>
      <c r="BB752" s="147"/>
      <c r="BC752" s="82"/>
      <c r="BD752" s="82"/>
      <c r="BE752" s="82"/>
      <c r="BF752" s="82"/>
      <c r="BG752" s="82"/>
      <c r="BH752" s="82"/>
      <c r="BI752" s="82"/>
      <c r="BJ752" s="82"/>
      <c r="BK752" s="82"/>
      <c r="BL752" s="82"/>
      <c r="BM752" s="82"/>
      <c r="BN752" s="147"/>
      <c r="BO752" s="170"/>
      <c r="BP752" s="165"/>
    </row>
    <row r="753" spans="1:68" ht="22.5" customHeight="1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237"/>
      <c r="N753" s="82"/>
      <c r="O753" s="82"/>
      <c r="P753" s="82"/>
      <c r="Q753" s="82"/>
      <c r="R753" s="82"/>
      <c r="S753" s="82"/>
      <c r="T753" s="147"/>
      <c r="U753" s="82"/>
      <c r="V753" s="82"/>
      <c r="W753" s="82"/>
      <c r="X753" s="82"/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  <c r="AL753" s="82"/>
      <c r="AM753" s="147"/>
      <c r="AN753" s="82"/>
      <c r="AO753" s="82"/>
      <c r="AP753" s="82"/>
      <c r="AQ753" s="82"/>
      <c r="AR753" s="82"/>
      <c r="AS753" s="82"/>
      <c r="AT753" s="82"/>
      <c r="AU753" s="82"/>
      <c r="AV753" s="82"/>
      <c r="AW753" s="82"/>
      <c r="AX753" s="82"/>
      <c r="AY753" s="82"/>
      <c r="AZ753" s="82"/>
      <c r="BA753" s="82"/>
      <c r="BB753" s="147"/>
      <c r="BC753" s="82"/>
      <c r="BD753" s="82"/>
      <c r="BE753" s="82"/>
      <c r="BF753" s="82"/>
      <c r="BG753" s="82"/>
      <c r="BH753" s="82"/>
      <c r="BI753" s="82"/>
      <c r="BJ753" s="82"/>
      <c r="BK753" s="82"/>
      <c r="BL753" s="82"/>
      <c r="BM753" s="82"/>
      <c r="BN753" s="147"/>
      <c r="BO753" s="170"/>
      <c r="BP753" s="165"/>
    </row>
    <row r="754" spans="1:68" ht="22.5" customHeight="1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237"/>
      <c r="N754" s="82"/>
      <c r="O754" s="82"/>
      <c r="P754" s="82"/>
      <c r="Q754" s="82"/>
      <c r="R754" s="82"/>
      <c r="S754" s="82"/>
      <c r="T754" s="147"/>
      <c r="U754" s="82"/>
      <c r="V754" s="82"/>
      <c r="W754" s="82"/>
      <c r="X754" s="82"/>
      <c r="Y754" s="82"/>
      <c r="Z754" s="82"/>
      <c r="AA754" s="82"/>
      <c r="AB754" s="82"/>
      <c r="AC754" s="82"/>
      <c r="AD754" s="82"/>
      <c r="AE754" s="82"/>
      <c r="AF754" s="82"/>
      <c r="AG754" s="82"/>
      <c r="AH754" s="82"/>
      <c r="AI754" s="82"/>
      <c r="AJ754" s="82"/>
      <c r="AK754" s="82"/>
      <c r="AL754" s="82"/>
      <c r="AM754" s="147"/>
      <c r="AN754" s="82"/>
      <c r="AO754" s="82"/>
      <c r="AP754" s="82"/>
      <c r="AQ754" s="82"/>
      <c r="AR754" s="82"/>
      <c r="AS754" s="82"/>
      <c r="AT754" s="82"/>
      <c r="AU754" s="82"/>
      <c r="AV754" s="82"/>
      <c r="AW754" s="82"/>
      <c r="AX754" s="82"/>
      <c r="AY754" s="82"/>
      <c r="AZ754" s="82"/>
      <c r="BA754" s="82"/>
      <c r="BB754" s="147"/>
      <c r="BC754" s="82"/>
      <c r="BD754" s="82"/>
      <c r="BE754" s="82"/>
      <c r="BF754" s="82"/>
      <c r="BG754" s="82"/>
      <c r="BH754" s="82"/>
      <c r="BI754" s="82"/>
      <c r="BJ754" s="82"/>
      <c r="BK754" s="82"/>
      <c r="BL754" s="82"/>
      <c r="BM754" s="82"/>
      <c r="BN754" s="147"/>
      <c r="BO754" s="170"/>
      <c r="BP754" s="165"/>
    </row>
    <row r="755" spans="1:68" ht="22.5" customHeight="1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237"/>
      <c r="N755" s="82"/>
      <c r="O755" s="82"/>
      <c r="P755" s="82"/>
      <c r="Q755" s="82"/>
      <c r="R755" s="82"/>
      <c r="S755" s="82"/>
      <c r="T755" s="147"/>
      <c r="U755" s="82"/>
      <c r="V755" s="82"/>
      <c r="W755" s="82"/>
      <c r="X755" s="82"/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  <c r="AL755" s="82"/>
      <c r="AM755" s="147"/>
      <c r="AN755" s="82"/>
      <c r="AO755" s="82"/>
      <c r="AP755" s="82"/>
      <c r="AQ755" s="82"/>
      <c r="AR755" s="82"/>
      <c r="AS755" s="82"/>
      <c r="AT755" s="82"/>
      <c r="AU755" s="82"/>
      <c r="AV755" s="82"/>
      <c r="AW755" s="82"/>
      <c r="AX755" s="82"/>
      <c r="AY755" s="82"/>
      <c r="AZ755" s="82"/>
      <c r="BA755" s="82"/>
      <c r="BB755" s="147"/>
      <c r="BC755" s="82"/>
      <c r="BD755" s="82"/>
      <c r="BE755" s="82"/>
      <c r="BF755" s="82"/>
      <c r="BG755" s="82"/>
      <c r="BH755" s="82"/>
      <c r="BI755" s="82"/>
      <c r="BJ755" s="82"/>
      <c r="BK755" s="82"/>
      <c r="BL755" s="82"/>
      <c r="BM755" s="82"/>
      <c r="BN755" s="147"/>
      <c r="BO755" s="170"/>
      <c r="BP755" s="165"/>
    </row>
    <row r="756" spans="1:68" ht="22.5" customHeight="1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237"/>
      <c r="N756" s="82"/>
      <c r="O756" s="82"/>
      <c r="P756" s="82"/>
      <c r="Q756" s="82"/>
      <c r="R756" s="82"/>
      <c r="S756" s="82"/>
      <c r="T756" s="147"/>
      <c r="U756" s="82"/>
      <c r="V756" s="82"/>
      <c r="W756" s="82"/>
      <c r="X756" s="82"/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  <c r="AL756" s="82"/>
      <c r="AM756" s="147"/>
      <c r="AN756" s="82"/>
      <c r="AO756" s="82"/>
      <c r="AP756" s="82"/>
      <c r="AQ756" s="82"/>
      <c r="AR756" s="82"/>
      <c r="AS756" s="82"/>
      <c r="AT756" s="82"/>
      <c r="AU756" s="82"/>
      <c r="AV756" s="82"/>
      <c r="AW756" s="82"/>
      <c r="AX756" s="82"/>
      <c r="AY756" s="82"/>
      <c r="AZ756" s="82"/>
      <c r="BA756" s="82"/>
      <c r="BB756" s="147"/>
      <c r="BC756" s="82"/>
      <c r="BD756" s="82"/>
      <c r="BE756" s="82"/>
      <c r="BF756" s="82"/>
      <c r="BG756" s="82"/>
      <c r="BH756" s="82"/>
      <c r="BI756" s="82"/>
      <c r="BJ756" s="82"/>
      <c r="BK756" s="82"/>
      <c r="BL756" s="82"/>
      <c r="BM756" s="82"/>
      <c r="BN756" s="147"/>
      <c r="BO756" s="170"/>
      <c r="BP756" s="165"/>
    </row>
    <row r="757" spans="1:68" ht="22.5" customHeight="1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237"/>
      <c r="N757" s="82"/>
      <c r="O757" s="82"/>
      <c r="P757" s="82"/>
      <c r="Q757" s="82"/>
      <c r="R757" s="82"/>
      <c r="S757" s="82"/>
      <c r="T757" s="147"/>
      <c r="U757" s="82"/>
      <c r="V757" s="82"/>
      <c r="W757" s="82"/>
      <c r="X757" s="82"/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  <c r="AL757" s="82"/>
      <c r="AM757" s="147"/>
      <c r="AN757" s="82"/>
      <c r="AO757" s="82"/>
      <c r="AP757" s="82"/>
      <c r="AQ757" s="82"/>
      <c r="AR757" s="82"/>
      <c r="AS757" s="82"/>
      <c r="AT757" s="82"/>
      <c r="AU757" s="82"/>
      <c r="AV757" s="82"/>
      <c r="AW757" s="82"/>
      <c r="AX757" s="82"/>
      <c r="AY757" s="82"/>
      <c r="AZ757" s="82"/>
      <c r="BA757" s="82"/>
      <c r="BB757" s="147"/>
      <c r="BC757" s="82"/>
      <c r="BD757" s="82"/>
      <c r="BE757" s="82"/>
      <c r="BF757" s="82"/>
      <c r="BG757" s="82"/>
      <c r="BH757" s="82"/>
      <c r="BI757" s="82"/>
      <c r="BJ757" s="82"/>
      <c r="BK757" s="82"/>
      <c r="BL757" s="82"/>
      <c r="BM757" s="82"/>
      <c r="BN757" s="147"/>
      <c r="BO757" s="170"/>
      <c r="BP757" s="165"/>
    </row>
    <row r="758" spans="1:68" ht="22.5" customHeight="1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237"/>
      <c r="N758" s="82"/>
      <c r="O758" s="82"/>
      <c r="P758" s="82"/>
      <c r="Q758" s="82"/>
      <c r="R758" s="82"/>
      <c r="S758" s="82"/>
      <c r="T758" s="147"/>
      <c r="U758" s="82"/>
      <c r="V758" s="82"/>
      <c r="W758" s="82"/>
      <c r="X758" s="82"/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  <c r="AL758" s="82"/>
      <c r="AM758" s="147"/>
      <c r="AN758" s="82"/>
      <c r="AO758" s="82"/>
      <c r="AP758" s="82"/>
      <c r="AQ758" s="82"/>
      <c r="AR758" s="82"/>
      <c r="AS758" s="82"/>
      <c r="AT758" s="82"/>
      <c r="AU758" s="82"/>
      <c r="AV758" s="82"/>
      <c r="AW758" s="82"/>
      <c r="AX758" s="82"/>
      <c r="AY758" s="82"/>
      <c r="AZ758" s="82"/>
      <c r="BA758" s="82"/>
      <c r="BB758" s="147"/>
      <c r="BC758" s="82"/>
      <c r="BD758" s="82"/>
      <c r="BE758" s="82"/>
      <c r="BF758" s="82"/>
      <c r="BG758" s="82"/>
      <c r="BH758" s="82"/>
      <c r="BI758" s="82"/>
      <c r="BJ758" s="82"/>
      <c r="BK758" s="82"/>
      <c r="BL758" s="82"/>
      <c r="BM758" s="82"/>
      <c r="BN758" s="147"/>
      <c r="BO758" s="170"/>
      <c r="BP758" s="165"/>
    </row>
    <row r="759" spans="1:68" ht="22.5" customHeight="1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237"/>
      <c r="N759" s="82"/>
      <c r="O759" s="82"/>
      <c r="P759" s="82"/>
      <c r="Q759" s="82"/>
      <c r="R759" s="82"/>
      <c r="S759" s="82"/>
      <c r="T759" s="147"/>
      <c r="U759" s="82"/>
      <c r="V759" s="82"/>
      <c r="W759" s="82"/>
      <c r="X759" s="82"/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  <c r="AL759" s="82"/>
      <c r="AM759" s="147"/>
      <c r="AN759" s="82"/>
      <c r="AO759" s="82"/>
      <c r="AP759" s="82"/>
      <c r="AQ759" s="82"/>
      <c r="AR759" s="82"/>
      <c r="AS759" s="82"/>
      <c r="AT759" s="82"/>
      <c r="AU759" s="82"/>
      <c r="AV759" s="82"/>
      <c r="AW759" s="82"/>
      <c r="AX759" s="82"/>
      <c r="AY759" s="82"/>
      <c r="AZ759" s="82"/>
      <c r="BA759" s="82"/>
      <c r="BB759" s="147"/>
      <c r="BC759" s="82"/>
      <c r="BD759" s="82"/>
      <c r="BE759" s="82"/>
      <c r="BF759" s="82"/>
      <c r="BG759" s="82"/>
      <c r="BH759" s="82"/>
      <c r="BI759" s="82"/>
      <c r="BJ759" s="82"/>
      <c r="BK759" s="82"/>
      <c r="BL759" s="82"/>
      <c r="BM759" s="82"/>
      <c r="BN759" s="147"/>
      <c r="BO759" s="170"/>
      <c r="BP759" s="165"/>
    </row>
    <row r="760" spans="1:68" ht="22.5" customHeight="1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237"/>
      <c r="N760" s="82"/>
      <c r="O760" s="82"/>
      <c r="P760" s="82"/>
      <c r="Q760" s="82"/>
      <c r="R760" s="82"/>
      <c r="S760" s="82"/>
      <c r="T760" s="147"/>
      <c r="U760" s="82"/>
      <c r="V760" s="82"/>
      <c r="W760" s="82"/>
      <c r="X760" s="82"/>
      <c r="Y760" s="82"/>
      <c r="Z760" s="82"/>
      <c r="AA760" s="82"/>
      <c r="AB760" s="82"/>
      <c r="AC760" s="82"/>
      <c r="AD760" s="82"/>
      <c r="AE760" s="82"/>
      <c r="AF760" s="82"/>
      <c r="AG760" s="82"/>
      <c r="AH760" s="82"/>
      <c r="AI760" s="82"/>
      <c r="AJ760" s="82"/>
      <c r="AK760" s="82"/>
      <c r="AL760" s="82"/>
      <c r="AM760" s="147"/>
      <c r="AN760" s="82"/>
      <c r="AO760" s="82"/>
      <c r="AP760" s="82"/>
      <c r="AQ760" s="82"/>
      <c r="AR760" s="82"/>
      <c r="AS760" s="82"/>
      <c r="AT760" s="82"/>
      <c r="AU760" s="82"/>
      <c r="AV760" s="82"/>
      <c r="AW760" s="82"/>
      <c r="AX760" s="82"/>
      <c r="AY760" s="82"/>
      <c r="AZ760" s="82"/>
      <c r="BA760" s="82"/>
      <c r="BB760" s="147"/>
      <c r="BC760" s="82"/>
      <c r="BD760" s="82"/>
      <c r="BE760" s="82"/>
      <c r="BF760" s="82"/>
      <c r="BG760" s="82"/>
      <c r="BH760" s="82"/>
      <c r="BI760" s="82"/>
      <c r="BJ760" s="82"/>
      <c r="BK760" s="82"/>
      <c r="BL760" s="82"/>
      <c r="BM760" s="82"/>
      <c r="BN760" s="147"/>
      <c r="BO760" s="170"/>
      <c r="BP760" s="165"/>
    </row>
    <row r="761" spans="1:68" ht="22.5" customHeight="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237"/>
      <c r="N761" s="82"/>
      <c r="O761" s="82"/>
      <c r="P761" s="82"/>
      <c r="Q761" s="82"/>
      <c r="R761" s="82"/>
      <c r="S761" s="82"/>
      <c r="T761" s="147"/>
      <c r="U761" s="82"/>
      <c r="V761" s="82"/>
      <c r="W761" s="82"/>
      <c r="X761" s="82"/>
      <c r="Y761" s="82"/>
      <c r="Z761" s="82"/>
      <c r="AA761" s="82"/>
      <c r="AB761" s="82"/>
      <c r="AC761" s="82"/>
      <c r="AD761" s="82"/>
      <c r="AE761" s="82"/>
      <c r="AF761" s="82"/>
      <c r="AG761" s="82"/>
      <c r="AH761" s="82"/>
      <c r="AI761" s="82"/>
      <c r="AJ761" s="82"/>
      <c r="AK761" s="82"/>
      <c r="AL761" s="82"/>
      <c r="AM761" s="147"/>
      <c r="AN761" s="82"/>
      <c r="AO761" s="82"/>
      <c r="AP761" s="82"/>
      <c r="AQ761" s="82"/>
      <c r="AR761" s="82"/>
      <c r="AS761" s="82"/>
      <c r="AT761" s="82"/>
      <c r="AU761" s="82"/>
      <c r="AV761" s="82"/>
      <c r="AW761" s="82"/>
      <c r="AX761" s="82"/>
      <c r="AY761" s="82"/>
      <c r="AZ761" s="82"/>
      <c r="BA761" s="82"/>
      <c r="BB761" s="147"/>
      <c r="BC761" s="82"/>
      <c r="BD761" s="82"/>
      <c r="BE761" s="82"/>
      <c r="BF761" s="82"/>
      <c r="BG761" s="82"/>
      <c r="BH761" s="82"/>
      <c r="BI761" s="82"/>
      <c r="BJ761" s="82"/>
      <c r="BK761" s="82"/>
      <c r="BL761" s="82"/>
      <c r="BM761" s="82"/>
      <c r="BN761" s="147"/>
      <c r="BO761" s="170"/>
      <c r="BP761" s="165"/>
    </row>
    <row r="762" spans="1:68" ht="22.5" customHeight="1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237"/>
      <c r="N762" s="82"/>
      <c r="O762" s="82"/>
      <c r="P762" s="82"/>
      <c r="Q762" s="82"/>
      <c r="R762" s="82"/>
      <c r="S762" s="82"/>
      <c r="T762" s="147"/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147"/>
      <c r="AN762" s="82"/>
      <c r="AO762" s="82"/>
      <c r="AP762" s="82"/>
      <c r="AQ762" s="82"/>
      <c r="AR762" s="82"/>
      <c r="AS762" s="82"/>
      <c r="AT762" s="82"/>
      <c r="AU762" s="82"/>
      <c r="AV762" s="82"/>
      <c r="AW762" s="82"/>
      <c r="AX762" s="82"/>
      <c r="AY762" s="82"/>
      <c r="AZ762" s="82"/>
      <c r="BA762" s="82"/>
      <c r="BB762" s="147"/>
      <c r="BC762" s="82"/>
      <c r="BD762" s="82"/>
      <c r="BE762" s="82"/>
      <c r="BF762" s="82"/>
      <c r="BG762" s="82"/>
      <c r="BH762" s="82"/>
      <c r="BI762" s="82"/>
      <c r="BJ762" s="82"/>
      <c r="BK762" s="82"/>
      <c r="BL762" s="82"/>
      <c r="BM762" s="82"/>
      <c r="BN762" s="147"/>
      <c r="BO762" s="170"/>
      <c r="BP762" s="165"/>
    </row>
    <row r="763" spans="1:68" ht="22.5" customHeight="1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237"/>
      <c r="N763" s="82"/>
      <c r="O763" s="82"/>
      <c r="P763" s="82"/>
      <c r="Q763" s="82"/>
      <c r="R763" s="82"/>
      <c r="S763" s="82"/>
      <c r="T763" s="147"/>
      <c r="U763" s="82"/>
      <c r="V763" s="82"/>
      <c r="W763" s="82"/>
      <c r="X763" s="82"/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  <c r="AL763" s="82"/>
      <c r="AM763" s="147"/>
      <c r="AN763" s="82"/>
      <c r="AO763" s="82"/>
      <c r="AP763" s="82"/>
      <c r="AQ763" s="82"/>
      <c r="AR763" s="82"/>
      <c r="AS763" s="82"/>
      <c r="AT763" s="82"/>
      <c r="AU763" s="82"/>
      <c r="AV763" s="82"/>
      <c r="AW763" s="82"/>
      <c r="AX763" s="82"/>
      <c r="AY763" s="82"/>
      <c r="AZ763" s="82"/>
      <c r="BA763" s="82"/>
      <c r="BB763" s="147"/>
      <c r="BC763" s="82"/>
      <c r="BD763" s="82"/>
      <c r="BE763" s="82"/>
      <c r="BF763" s="82"/>
      <c r="BG763" s="82"/>
      <c r="BH763" s="82"/>
      <c r="BI763" s="82"/>
      <c r="BJ763" s="82"/>
      <c r="BK763" s="82"/>
      <c r="BL763" s="82"/>
      <c r="BM763" s="82"/>
      <c r="BN763" s="147"/>
      <c r="BO763" s="170"/>
      <c r="BP763" s="165"/>
    </row>
    <row r="764" spans="1:68" ht="22.5" customHeight="1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237"/>
      <c r="N764" s="82"/>
      <c r="O764" s="82"/>
      <c r="P764" s="82"/>
      <c r="Q764" s="82"/>
      <c r="R764" s="82"/>
      <c r="S764" s="82"/>
      <c r="T764" s="147"/>
      <c r="U764" s="82"/>
      <c r="V764" s="82"/>
      <c r="W764" s="82"/>
      <c r="X764" s="82"/>
      <c r="Y764" s="82"/>
      <c r="Z764" s="82"/>
      <c r="AA764" s="82"/>
      <c r="AB764" s="82"/>
      <c r="AC764" s="82"/>
      <c r="AD764" s="82"/>
      <c r="AE764" s="82"/>
      <c r="AF764" s="82"/>
      <c r="AG764" s="82"/>
      <c r="AH764" s="82"/>
      <c r="AI764" s="82"/>
      <c r="AJ764" s="82"/>
      <c r="AK764" s="82"/>
      <c r="AL764" s="82"/>
      <c r="AM764" s="147"/>
      <c r="AN764" s="82"/>
      <c r="AO764" s="82"/>
      <c r="AP764" s="82"/>
      <c r="AQ764" s="82"/>
      <c r="AR764" s="82"/>
      <c r="AS764" s="82"/>
      <c r="AT764" s="82"/>
      <c r="AU764" s="82"/>
      <c r="AV764" s="82"/>
      <c r="AW764" s="82"/>
      <c r="AX764" s="82"/>
      <c r="AY764" s="82"/>
      <c r="AZ764" s="82"/>
      <c r="BA764" s="82"/>
      <c r="BB764" s="147"/>
      <c r="BC764" s="82"/>
      <c r="BD764" s="82"/>
      <c r="BE764" s="82"/>
      <c r="BF764" s="82"/>
      <c r="BG764" s="82"/>
      <c r="BH764" s="82"/>
      <c r="BI764" s="82"/>
      <c r="BJ764" s="82"/>
      <c r="BK764" s="82"/>
      <c r="BL764" s="82"/>
      <c r="BM764" s="82"/>
      <c r="BN764" s="147"/>
      <c r="BO764" s="170"/>
      <c r="BP764" s="165"/>
    </row>
    <row r="765" spans="1:68" ht="22.5" customHeight="1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237"/>
      <c r="N765" s="82"/>
      <c r="O765" s="82"/>
      <c r="P765" s="82"/>
      <c r="Q765" s="82"/>
      <c r="R765" s="82"/>
      <c r="S765" s="82"/>
      <c r="T765" s="147"/>
      <c r="U765" s="82"/>
      <c r="V765" s="82"/>
      <c r="W765" s="82"/>
      <c r="X765" s="82"/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  <c r="AL765" s="82"/>
      <c r="AM765" s="147"/>
      <c r="AN765" s="82"/>
      <c r="AO765" s="82"/>
      <c r="AP765" s="82"/>
      <c r="AQ765" s="82"/>
      <c r="AR765" s="82"/>
      <c r="AS765" s="82"/>
      <c r="AT765" s="82"/>
      <c r="AU765" s="82"/>
      <c r="AV765" s="82"/>
      <c r="AW765" s="82"/>
      <c r="AX765" s="82"/>
      <c r="AY765" s="82"/>
      <c r="AZ765" s="82"/>
      <c r="BA765" s="82"/>
      <c r="BB765" s="147"/>
      <c r="BC765" s="82"/>
      <c r="BD765" s="82"/>
      <c r="BE765" s="82"/>
      <c r="BF765" s="82"/>
      <c r="BG765" s="82"/>
      <c r="BH765" s="82"/>
      <c r="BI765" s="82"/>
      <c r="BJ765" s="82"/>
      <c r="BK765" s="82"/>
      <c r="BL765" s="82"/>
      <c r="BM765" s="82"/>
      <c r="BN765" s="147"/>
      <c r="BO765" s="170"/>
      <c r="BP765" s="165"/>
    </row>
    <row r="766" spans="1:68" ht="22.5" customHeight="1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237"/>
      <c r="N766" s="82"/>
      <c r="O766" s="82"/>
      <c r="P766" s="82"/>
      <c r="Q766" s="82"/>
      <c r="R766" s="82"/>
      <c r="S766" s="82"/>
      <c r="T766" s="147"/>
      <c r="U766" s="82"/>
      <c r="V766" s="82"/>
      <c r="W766" s="82"/>
      <c r="X766" s="82"/>
      <c r="Y766" s="82"/>
      <c r="Z766" s="82"/>
      <c r="AA766" s="82"/>
      <c r="AB766" s="82"/>
      <c r="AC766" s="82"/>
      <c r="AD766" s="82"/>
      <c r="AE766" s="82"/>
      <c r="AF766" s="82"/>
      <c r="AG766" s="82"/>
      <c r="AH766" s="82"/>
      <c r="AI766" s="82"/>
      <c r="AJ766" s="82"/>
      <c r="AK766" s="82"/>
      <c r="AL766" s="82"/>
      <c r="AM766" s="147"/>
      <c r="AN766" s="82"/>
      <c r="AO766" s="82"/>
      <c r="AP766" s="82"/>
      <c r="AQ766" s="82"/>
      <c r="AR766" s="82"/>
      <c r="AS766" s="82"/>
      <c r="AT766" s="82"/>
      <c r="AU766" s="82"/>
      <c r="AV766" s="82"/>
      <c r="AW766" s="82"/>
      <c r="AX766" s="82"/>
      <c r="AY766" s="82"/>
      <c r="AZ766" s="82"/>
      <c r="BA766" s="82"/>
      <c r="BB766" s="147"/>
      <c r="BC766" s="82"/>
      <c r="BD766" s="82"/>
      <c r="BE766" s="82"/>
      <c r="BF766" s="82"/>
      <c r="BG766" s="82"/>
      <c r="BH766" s="82"/>
      <c r="BI766" s="82"/>
      <c r="BJ766" s="82"/>
      <c r="BK766" s="82"/>
      <c r="BL766" s="82"/>
      <c r="BM766" s="82"/>
      <c r="BN766" s="147"/>
      <c r="BO766" s="170"/>
      <c r="BP766" s="165"/>
    </row>
    <row r="767" spans="1:68" ht="22.5" customHeight="1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237"/>
      <c r="N767" s="82"/>
      <c r="O767" s="82"/>
      <c r="P767" s="82"/>
      <c r="Q767" s="82"/>
      <c r="R767" s="82"/>
      <c r="S767" s="82"/>
      <c r="T767" s="147"/>
      <c r="U767" s="82"/>
      <c r="V767" s="82"/>
      <c r="W767" s="82"/>
      <c r="X767" s="82"/>
      <c r="Y767" s="82"/>
      <c r="Z767" s="82"/>
      <c r="AA767" s="82"/>
      <c r="AB767" s="82"/>
      <c r="AC767" s="82"/>
      <c r="AD767" s="82"/>
      <c r="AE767" s="82"/>
      <c r="AF767" s="82"/>
      <c r="AG767" s="82"/>
      <c r="AH767" s="82"/>
      <c r="AI767" s="82"/>
      <c r="AJ767" s="82"/>
      <c r="AK767" s="82"/>
      <c r="AL767" s="82"/>
      <c r="AM767" s="147"/>
      <c r="AN767" s="82"/>
      <c r="AO767" s="82"/>
      <c r="AP767" s="82"/>
      <c r="AQ767" s="82"/>
      <c r="AR767" s="82"/>
      <c r="AS767" s="82"/>
      <c r="AT767" s="82"/>
      <c r="AU767" s="82"/>
      <c r="AV767" s="82"/>
      <c r="AW767" s="82"/>
      <c r="AX767" s="82"/>
      <c r="AY767" s="82"/>
      <c r="AZ767" s="82"/>
      <c r="BA767" s="82"/>
      <c r="BB767" s="147"/>
      <c r="BC767" s="82"/>
      <c r="BD767" s="82"/>
      <c r="BE767" s="82"/>
      <c r="BF767" s="82"/>
      <c r="BG767" s="82"/>
      <c r="BH767" s="82"/>
      <c r="BI767" s="82"/>
      <c r="BJ767" s="82"/>
      <c r="BK767" s="82"/>
      <c r="BL767" s="82"/>
      <c r="BM767" s="82"/>
      <c r="BN767" s="147"/>
      <c r="BO767" s="170"/>
      <c r="BP767" s="165"/>
    </row>
    <row r="768" spans="1:68" ht="22.5" customHeight="1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237"/>
      <c r="N768" s="82"/>
      <c r="O768" s="82"/>
      <c r="P768" s="82"/>
      <c r="Q768" s="82"/>
      <c r="R768" s="82"/>
      <c r="S768" s="82"/>
      <c r="T768" s="147"/>
      <c r="U768" s="82"/>
      <c r="V768" s="82"/>
      <c r="W768" s="82"/>
      <c r="X768" s="82"/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  <c r="AL768" s="82"/>
      <c r="AM768" s="147"/>
      <c r="AN768" s="82"/>
      <c r="AO768" s="82"/>
      <c r="AP768" s="82"/>
      <c r="AQ768" s="82"/>
      <c r="AR768" s="82"/>
      <c r="AS768" s="82"/>
      <c r="AT768" s="82"/>
      <c r="AU768" s="82"/>
      <c r="AV768" s="82"/>
      <c r="AW768" s="82"/>
      <c r="AX768" s="82"/>
      <c r="AY768" s="82"/>
      <c r="AZ768" s="82"/>
      <c r="BA768" s="82"/>
      <c r="BB768" s="147"/>
      <c r="BC768" s="82"/>
      <c r="BD768" s="82"/>
      <c r="BE768" s="82"/>
      <c r="BF768" s="82"/>
      <c r="BG768" s="82"/>
      <c r="BH768" s="82"/>
      <c r="BI768" s="82"/>
      <c r="BJ768" s="82"/>
      <c r="BK768" s="82"/>
      <c r="BL768" s="82"/>
      <c r="BM768" s="82"/>
      <c r="BN768" s="147"/>
      <c r="BO768" s="170"/>
      <c r="BP768" s="165"/>
    </row>
    <row r="769" spans="1:68" ht="22.5" customHeight="1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237"/>
      <c r="N769" s="82"/>
      <c r="O769" s="82"/>
      <c r="P769" s="82"/>
      <c r="Q769" s="82"/>
      <c r="R769" s="82"/>
      <c r="S769" s="82"/>
      <c r="T769" s="147"/>
      <c r="U769" s="82"/>
      <c r="V769" s="82"/>
      <c r="W769" s="82"/>
      <c r="X769" s="82"/>
      <c r="Y769" s="82"/>
      <c r="Z769" s="82"/>
      <c r="AA769" s="82"/>
      <c r="AB769" s="82"/>
      <c r="AC769" s="82"/>
      <c r="AD769" s="82"/>
      <c r="AE769" s="82"/>
      <c r="AF769" s="82"/>
      <c r="AG769" s="82"/>
      <c r="AH769" s="82"/>
      <c r="AI769" s="82"/>
      <c r="AJ769" s="82"/>
      <c r="AK769" s="82"/>
      <c r="AL769" s="82"/>
      <c r="AM769" s="147"/>
      <c r="AN769" s="82"/>
      <c r="AO769" s="82"/>
      <c r="AP769" s="82"/>
      <c r="AQ769" s="82"/>
      <c r="AR769" s="82"/>
      <c r="AS769" s="82"/>
      <c r="AT769" s="82"/>
      <c r="AU769" s="82"/>
      <c r="AV769" s="82"/>
      <c r="AW769" s="82"/>
      <c r="AX769" s="82"/>
      <c r="AY769" s="82"/>
      <c r="AZ769" s="82"/>
      <c r="BA769" s="82"/>
      <c r="BB769" s="147"/>
      <c r="BC769" s="82"/>
      <c r="BD769" s="82"/>
      <c r="BE769" s="82"/>
      <c r="BF769" s="82"/>
      <c r="BG769" s="82"/>
      <c r="BH769" s="82"/>
      <c r="BI769" s="82"/>
      <c r="BJ769" s="82"/>
      <c r="BK769" s="82"/>
      <c r="BL769" s="82"/>
      <c r="BM769" s="82"/>
      <c r="BN769" s="147"/>
      <c r="BO769" s="170"/>
      <c r="BP769" s="165"/>
    </row>
    <row r="770" spans="1:68" ht="22.5" customHeight="1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237"/>
      <c r="N770" s="82"/>
      <c r="O770" s="82"/>
      <c r="P770" s="82"/>
      <c r="Q770" s="82"/>
      <c r="R770" s="82"/>
      <c r="S770" s="82"/>
      <c r="T770" s="147"/>
      <c r="U770" s="82"/>
      <c r="V770" s="82"/>
      <c r="W770" s="82"/>
      <c r="X770" s="82"/>
      <c r="Y770" s="82"/>
      <c r="Z770" s="82"/>
      <c r="AA770" s="82"/>
      <c r="AB770" s="82"/>
      <c r="AC770" s="82"/>
      <c r="AD770" s="82"/>
      <c r="AE770" s="82"/>
      <c r="AF770" s="82"/>
      <c r="AG770" s="82"/>
      <c r="AH770" s="82"/>
      <c r="AI770" s="82"/>
      <c r="AJ770" s="82"/>
      <c r="AK770" s="82"/>
      <c r="AL770" s="82"/>
      <c r="AM770" s="147"/>
      <c r="AN770" s="82"/>
      <c r="AO770" s="82"/>
      <c r="AP770" s="82"/>
      <c r="AQ770" s="82"/>
      <c r="AR770" s="82"/>
      <c r="AS770" s="82"/>
      <c r="AT770" s="82"/>
      <c r="AU770" s="82"/>
      <c r="AV770" s="82"/>
      <c r="AW770" s="82"/>
      <c r="AX770" s="82"/>
      <c r="AY770" s="82"/>
      <c r="AZ770" s="82"/>
      <c r="BA770" s="82"/>
      <c r="BB770" s="147"/>
      <c r="BC770" s="82"/>
      <c r="BD770" s="82"/>
      <c r="BE770" s="82"/>
      <c r="BF770" s="82"/>
      <c r="BG770" s="82"/>
      <c r="BH770" s="82"/>
      <c r="BI770" s="82"/>
      <c r="BJ770" s="82"/>
      <c r="BK770" s="82"/>
      <c r="BL770" s="82"/>
      <c r="BM770" s="82"/>
      <c r="BN770" s="147"/>
      <c r="BO770" s="170"/>
      <c r="BP770" s="165"/>
    </row>
    <row r="771" spans="1:68" ht="22.5" customHeight="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237"/>
      <c r="N771" s="82"/>
      <c r="O771" s="82"/>
      <c r="P771" s="82"/>
      <c r="Q771" s="82"/>
      <c r="R771" s="82"/>
      <c r="S771" s="82"/>
      <c r="T771" s="147"/>
      <c r="U771" s="82"/>
      <c r="V771" s="82"/>
      <c r="W771" s="82"/>
      <c r="X771" s="82"/>
      <c r="Y771" s="82"/>
      <c r="Z771" s="82"/>
      <c r="AA771" s="82"/>
      <c r="AB771" s="82"/>
      <c r="AC771" s="82"/>
      <c r="AD771" s="82"/>
      <c r="AE771" s="82"/>
      <c r="AF771" s="82"/>
      <c r="AG771" s="82"/>
      <c r="AH771" s="82"/>
      <c r="AI771" s="82"/>
      <c r="AJ771" s="82"/>
      <c r="AK771" s="82"/>
      <c r="AL771" s="82"/>
      <c r="AM771" s="147"/>
      <c r="AN771" s="82"/>
      <c r="AO771" s="82"/>
      <c r="AP771" s="82"/>
      <c r="AQ771" s="82"/>
      <c r="AR771" s="82"/>
      <c r="AS771" s="82"/>
      <c r="AT771" s="82"/>
      <c r="AU771" s="82"/>
      <c r="AV771" s="82"/>
      <c r="AW771" s="82"/>
      <c r="AX771" s="82"/>
      <c r="AY771" s="82"/>
      <c r="AZ771" s="82"/>
      <c r="BA771" s="82"/>
      <c r="BB771" s="147"/>
      <c r="BC771" s="82"/>
      <c r="BD771" s="82"/>
      <c r="BE771" s="82"/>
      <c r="BF771" s="82"/>
      <c r="BG771" s="82"/>
      <c r="BH771" s="82"/>
      <c r="BI771" s="82"/>
      <c r="BJ771" s="82"/>
      <c r="BK771" s="82"/>
      <c r="BL771" s="82"/>
      <c r="BM771" s="82"/>
      <c r="BN771" s="147"/>
      <c r="BO771" s="170"/>
      <c r="BP771" s="165"/>
    </row>
    <row r="772" spans="1:68" ht="22.5" customHeight="1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237"/>
      <c r="N772" s="82"/>
      <c r="O772" s="82"/>
      <c r="P772" s="82"/>
      <c r="Q772" s="82"/>
      <c r="R772" s="82"/>
      <c r="S772" s="82"/>
      <c r="T772" s="147"/>
      <c r="U772" s="82"/>
      <c r="V772" s="82"/>
      <c r="W772" s="82"/>
      <c r="X772" s="82"/>
      <c r="Y772" s="82"/>
      <c r="Z772" s="82"/>
      <c r="AA772" s="82"/>
      <c r="AB772" s="82"/>
      <c r="AC772" s="82"/>
      <c r="AD772" s="82"/>
      <c r="AE772" s="82"/>
      <c r="AF772" s="82"/>
      <c r="AG772" s="82"/>
      <c r="AH772" s="82"/>
      <c r="AI772" s="82"/>
      <c r="AJ772" s="82"/>
      <c r="AK772" s="82"/>
      <c r="AL772" s="82"/>
      <c r="AM772" s="147"/>
      <c r="AN772" s="82"/>
      <c r="AO772" s="82"/>
      <c r="AP772" s="82"/>
      <c r="AQ772" s="82"/>
      <c r="AR772" s="82"/>
      <c r="AS772" s="82"/>
      <c r="AT772" s="82"/>
      <c r="AU772" s="82"/>
      <c r="AV772" s="82"/>
      <c r="AW772" s="82"/>
      <c r="AX772" s="82"/>
      <c r="AY772" s="82"/>
      <c r="AZ772" s="82"/>
      <c r="BA772" s="82"/>
      <c r="BB772" s="147"/>
      <c r="BC772" s="82"/>
      <c r="BD772" s="82"/>
      <c r="BE772" s="82"/>
      <c r="BF772" s="82"/>
      <c r="BG772" s="82"/>
      <c r="BH772" s="82"/>
      <c r="BI772" s="82"/>
      <c r="BJ772" s="82"/>
      <c r="BK772" s="82"/>
      <c r="BL772" s="82"/>
      <c r="BM772" s="82"/>
      <c r="BN772" s="147"/>
      <c r="BO772" s="170"/>
      <c r="BP772" s="165"/>
    </row>
    <row r="773" spans="1:68" ht="22.5" customHeight="1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237"/>
      <c r="N773" s="82"/>
      <c r="O773" s="82"/>
      <c r="P773" s="82"/>
      <c r="Q773" s="82"/>
      <c r="R773" s="82"/>
      <c r="S773" s="82"/>
      <c r="T773" s="147"/>
      <c r="U773" s="82"/>
      <c r="V773" s="82"/>
      <c r="W773" s="82"/>
      <c r="X773" s="82"/>
      <c r="Y773" s="82"/>
      <c r="Z773" s="82"/>
      <c r="AA773" s="82"/>
      <c r="AB773" s="82"/>
      <c r="AC773" s="82"/>
      <c r="AD773" s="82"/>
      <c r="AE773" s="82"/>
      <c r="AF773" s="82"/>
      <c r="AG773" s="82"/>
      <c r="AH773" s="82"/>
      <c r="AI773" s="82"/>
      <c r="AJ773" s="82"/>
      <c r="AK773" s="82"/>
      <c r="AL773" s="82"/>
      <c r="AM773" s="147"/>
      <c r="AN773" s="82"/>
      <c r="AO773" s="82"/>
      <c r="AP773" s="82"/>
      <c r="AQ773" s="82"/>
      <c r="AR773" s="82"/>
      <c r="AS773" s="82"/>
      <c r="AT773" s="82"/>
      <c r="AU773" s="82"/>
      <c r="AV773" s="82"/>
      <c r="AW773" s="82"/>
      <c r="AX773" s="82"/>
      <c r="AY773" s="82"/>
      <c r="AZ773" s="82"/>
      <c r="BA773" s="82"/>
      <c r="BB773" s="147"/>
      <c r="BC773" s="82"/>
      <c r="BD773" s="82"/>
      <c r="BE773" s="82"/>
      <c r="BF773" s="82"/>
      <c r="BG773" s="82"/>
      <c r="BH773" s="82"/>
      <c r="BI773" s="82"/>
      <c r="BJ773" s="82"/>
      <c r="BK773" s="82"/>
      <c r="BL773" s="82"/>
      <c r="BM773" s="82"/>
      <c r="BN773" s="147"/>
      <c r="BO773" s="170"/>
      <c r="BP773" s="165"/>
    </row>
    <row r="774" spans="1:68" ht="22.5" customHeight="1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237"/>
      <c r="N774" s="82"/>
      <c r="O774" s="82"/>
      <c r="P774" s="82"/>
      <c r="Q774" s="82"/>
      <c r="R774" s="82"/>
      <c r="S774" s="82"/>
      <c r="T774" s="147"/>
      <c r="U774" s="82"/>
      <c r="V774" s="82"/>
      <c r="W774" s="82"/>
      <c r="X774" s="82"/>
      <c r="Y774" s="82"/>
      <c r="Z774" s="82"/>
      <c r="AA774" s="82"/>
      <c r="AB774" s="82"/>
      <c r="AC774" s="82"/>
      <c r="AD774" s="82"/>
      <c r="AE774" s="82"/>
      <c r="AF774" s="82"/>
      <c r="AG774" s="82"/>
      <c r="AH774" s="82"/>
      <c r="AI774" s="82"/>
      <c r="AJ774" s="82"/>
      <c r="AK774" s="82"/>
      <c r="AL774" s="82"/>
      <c r="AM774" s="147"/>
      <c r="AN774" s="82"/>
      <c r="AO774" s="82"/>
      <c r="AP774" s="82"/>
      <c r="AQ774" s="82"/>
      <c r="AR774" s="82"/>
      <c r="AS774" s="82"/>
      <c r="AT774" s="82"/>
      <c r="AU774" s="82"/>
      <c r="AV774" s="82"/>
      <c r="AW774" s="82"/>
      <c r="AX774" s="82"/>
      <c r="AY774" s="82"/>
      <c r="AZ774" s="82"/>
      <c r="BA774" s="82"/>
      <c r="BB774" s="147"/>
      <c r="BC774" s="82"/>
      <c r="BD774" s="82"/>
      <c r="BE774" s="82"/>
      <c r="BF774" s="82"/>
      <c r="BG774" s="82"/>
      <c r="BH774" s="82"/>
      <c r="BI774" s="82"/>
      <c r="BJ774" s="82"/>
      <c r="BK774" s="82"/>
      <c r="BL774" s="82"/>
      <c r="BM774" s="82"/>
      <c r="BN774" s="147"/>
      <c r="BO774" s="170"/>
      <c r="BP774" s="165"/>
    </row>
    <row r="775" spans="1:68" ht="22.5" customHeight="1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237"/>
      <c r="N775" s="82"/>
      <c r="O775" s="82"/>
      <c r="P775" s="82"/>
      <c r="Q775" s="82"/>
      <c r="R775" s="82"/>
      <c r="S775" s="82"/>
      <c r="T775" s="147"/>
      <c r="U775" s="82"/>
      <c r="V775" s="82"/>
      <c r="W775" s="82"/>
      <c r="X775" s="82"/>
      <c r="Y775" s="82"/>
      <c r="Z775" s="82"/>
      <c r="AA775" s="82"/>
      <c r="AB775" s="82"/>
      <c r="AC775" s="82"/>
      <c r="AD775" s="82"/>
      <c r="AE775" s="82"/>
      <c r="AF775" s="82"/>
      <c r="AG775" s="82"/>
      <c r="AH775" s="82"/>
      <c r="AI775" s="82"/>
      <c r="AJ775" s="82"/>
      <c r="AK775" s="82"/>
      <c r="AL775" s="82"/>
      <c r="AM775" s="147"/>
      <c r="AN775" s="82"/>
      <c r="AO775" s="82"/>
      <c r="AP775" s="82"/>
      <c r="AQ775" s="82"/>
      <c r="AR775" s="82"/>
      <c r="AS775" s="82"/>
      <c r="AT775" s="82"/>
      <c r="AU775" s="82"/>
      <c r="AV775" s="82"/>
      <c r="AW775" s="82"/>
      <c r="AX775" s="82"/>
      <c r="AY775" s="82"/>
      <c r="AZ775" s="82"/>
      <c r="BA775" s="82"/>
      <c r="BB775" s="147"/>
      <c r="BC775" s="82"/>
      <c r="BD775" s="82"/>
      <c r="BE775" s="82"/>
      <c r="BF775" s="82"/>
      <c r="BG775" s="82"/>
      <c r="BH775" s="82"/>
      <c r="BI775" s="82"/>
      <c r="BJ775" s="82"/>
      <c r="BK775" s="82"/>
      <c r="BL775" s="82"/>
      <c r="BM775" s="82"/>
      <c r="BN775" s="147"/>
      <c r="BO775" s="170"/>
      <c r="BP775" s="165"/>
    </row>
    <row r="776" spans="1:68" ht="22.5" customHeight="1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237"/>
      <c r="N776" s="82"/>
      <c r="O776" s="82"/>
      <c r="P776" s="82"/>
      <c r="Q776" s="82"/>
      <c r="R776" s="82"/>
      <c r="S776" s="82"/>
      <c r="T776" s="147"/>
      <c r="U776" s="82"/>
      <c r="V776" s="82"/>
      <c r="W776" s="82"/>
      <c r="X776" s="82"/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  <c r="AL776" s="82"/>
      <c r="AM776" s="147"/>
      <c r="AN776" s="82"/>
      <c r="AO776" s="82"/>
      <c r="AP776" s="82"/>
      <c r="AQ776" s="82"/>
      <c r="AR776" s="82"/>
      <c r="AS776" s="82"/>
      <c r="AT776" s="82"/>
      <c r="AU776" s="82"/>
      <c r="AV776" s="82"/>
      <c r="AW776" s="82"/>
      <c r="AX776" s="82"/>
      <c r="AY776" s="82"/>
      <c r="AZ776" s="82"/>
      <c r="BA776" s="82"/>
      <c r="BB776" s="147"/>
      <c r="BC776" s="82"/>
      <c r="BD776" s="82"/>
      <c r="BE776" s="82"/>
      <c r="BF776" s="82"/>
      <c r="BG776" s="82"/>
      <c r="BH776" s="82"/>
      <c r="BI776" s="82"/>
      <c r="BJ776" s="82"/>
      <c r="BK776" s="82"/>
      <c r="BL776" s="82"/>
      <c r="BM776" s="82"/>
      <c r="BN776" s="147"/>
      <c r="BO776" s="170"/>
      <c r="BP776" s="165"/>
    </row>
    <row r="777" spans="1:68" ht="22.5" customHeight="1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237"/>
      <c r="N777" s="82"/>
      <c r="O777" s="82"/>
      <c r="P777" s="82"/>
      <c r="Q777" s="82"/>
      <c r="R777" s="82"/>
      <c r="S777" s="82"/>
      <c r="T777" s="147"/>
      <c r="U777" s="82"/>
      <c r="V777" s="82"/>
      <c r="W777" s="82"/>
      <c r="X777" s="82"/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  <c r="AL777" s="82"/>
      <c r="AM777" s="147"/>
      <c r="AN777" s="82"/>
      <c r="AO777" s="82"/>
      <c r="AP777" s="82"/>
      <c r="AQ777" s="82"/>
      <c r="AR777" s="82"/>
      <c r="AS777" s="82"/>
      <c r="AT777" s="82"/>
      <c r="AU777" s="82"/>
      <c r="AV777" s="82"/>
      <c r="AW777" s="82"/>
      <c r="AX777" s="82"/>
      <c r="AY777" s="82"/>
      <c r="AZ777" s="82"/>
      <c r="BA777" s="82"/>
      <c r="BB777" s="147"/>
      <c r="BC777" s="82"/>
      <c r="BD777" s="82"/>
      <c r="BE777" s="82"/>
      <c r="BF777" s="82"/>
      <c r="BG777" s="82"/>
      <c r="BH777" s="82"/>
      <c r="BI777" s="82"/>
      <c r="BJ777" s="82"/>
      <c r="BK777" s="82"/>
      <c r="BL777" s="82"/>
      <c r="BM777" s="82"/>
      <c r="BN777" s="147"/>
      <c r="BO777" s="170"/>
      <c r="BP777" s="165"/>
    </row>
    <row r="778" spans="1:68" ht="22.5" customHeight="1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237"/>
      <c r="N778" s="82"/>
      <c r="O778" s="82"/>
      <c r="P778" s="82"/>
      <c r="Q778" s="82"/>
      <c r="R778" s="82"/>
      <c r="S778" s="82"/>
      <c r="T778" s="147"/>
      <c r="U778" s="82"/>
      <c r="V778" s="82"/>
      <c r="W778" s="82"/>
      <c r="X778" s="82"/>
      <c r="Y778" s="82"/>
      <c r="Z778" s="82"/>
      <c r="AA778" s="82"/>
      <c r="AB778" s="82"/>
      <c r="AC778" s="82"/>
      <c r="AD778" s="82"/>
      <c r="AE778" s="82"/>
      <c r="AF778" s="82"/>
      <c r="AG778" s="82"/>
      <c r="AH778" s="82"/>
      <c r="AI778" s="82"/>
      <c r="AJ778" s="82"/>
      <c r="AK778" s="82"/>
      <c r="AL778" s="82"/>
      <c r="AM778" s="147"/>
      <c r="AN778" s="82"/>
      <c r="AO778" s="82"/>
      <c r="AP778" s="82"/>
      <c r="AQ778" s="82"/>
      <c r="AR778" s="82"/>
      <c r="AS778" s="82"/>
      <c r="AT778" s="82"/>
      <c r="AU778" s="82"/>
      <c r="AV778" s="82"/>
      <c r="AW778" s="82"/>
      <c r="AX778" s="82"/>
      <c r="AY778" s="82"/>
      <c r="AZ778" s="82"/>
      <c r="BA778" s="82"/>
      <c r="BB778" s="147"/>
      <c r="BC778" s="82"/>
      <c r="BD778" s="82"/>
      <c r="BE778" s="82"/>
      <c r="BF778" s="82"/>
      <c r="BG778" s="82"/>
      <c r="BH778" s="82"/>
      <c r="BI778" s="82"/>
      <c r="BJ778" s="82"/>
      <c r="BK778" s="82"/>
      <c r="BL778" s="82"/>
      <c r="BM778" s="82"/>
      <c r="BN778" s="147"/>
      <c r="BO778" s="170"/>
      <c r="BP778" s="165"/>
    </row>
    <row r="779" spans="1:68" ht="22.5" customHeight="1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237"/>
      <c r="N779" s="82"/>
      <c r="O779" s="82"/>
      <c r="P779" s="82"/>
      <c r="Q779" s="82"/>
      <c r="R779" s="82"/>
      <c r="S779" s="82"/>
      <c r="T779" s="147"/>
      <c r="U779" s="82"/>
      <c r="V779" s="82"/>
      <c r="W779" s="82"/>
      <c r="X779" s="82"/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  <c r="AL779" s="82"/>
      <c r="AM779" s="147"/>
      <c r="AN779" s="82"/>
      <c r="AO779" s="82"/>
      <c r="AP779" s="82"/>
      <c r="AQ779" s="82"/>
      <c r="AR779" s="82"/>
      <c r="AS779" s="82"/>
      <c r="AT779" s="82"/>
      <c r="AU779" s="82"/>
      <c r="AV779" s="82"/>
      <c r="AW779" s="82"/>
      <c r="AX779" s="82"/>
      <c r="AY779" s="82"/>
      <c r="AZ779" s="82"/>
      <c r="BA779" s="82"/>
      <c r="BB779" s="147"/>
      <c r="BC779" s="82"/>
      <c r="BD779" s="82"/>
      <c r="BE779" s="82"/>
      <c r="BF779" s="82"/>
      <c r="BG779" s="82"/>
      <c r="BH779" s="82"/>
      <c r="BI779" s="82"/>
      <c r="BJ779" s="82"/>
      <c r="BK779" s="82"/>
      <c r="BL779" s="82"/>
      <c r="BM779" s="82"/>
      <c r="BN779" s="147"/>
      <c r="BO779" s="170"/>
      <c r="BP779" s="165"/>
    </row>
    <row r="780" spans="1:68" ht="22.5" customHeight="1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237"/>
      <c r="N780" s="82"/>
      <c r="O780" s="82"/>
      <c r="P780" s="82"/>
      <c r="Q780" s="82"/>
      <c r="R780" s="82"/>
      <c r="S780" s="82"/>
      <c r="T780" s="147"/>
      <c r="U780" s="82"/>
      <c r="V780" s="82"/>
      <c r="W780" s="82"/>
      <c r="X780" s="82"/>
      <c r="Y780" s="82"/>
      <c r="Z780" s="82"/>
      <c r="AA780" s="82"/>
      <c r="AB780" s="82"/>
      <c r="AC780" s="82"/>
      <c r="AD780" s="82"/>
      <c r="AE780" s="82"/>
      <c r="AF780" s="82"/>
      <c r="AG780" s="82"/>
      <c r="AH780" s="82"/>
      <c r="AI780" s="82"/>
      <c r="AJ780" s="82"/>
      <c r="AK780" s="82"/>
      <c r="AL780" s="82"/>
      <c r="AM780" s="147"/>
      <c r="AN780" s="82"/>
      <c r="AO780" s="82"/>
      <c r="AP780" s="82"/>
      <c r="AQ780" s="82"/>
      <c r="AR780" s="82"/>
      <c r="AS780" s="82"/>
      <c r="AT780" s="82"/>
      <c r="AU780" s="82"/>
      <c r="AV780" s="82"/>
      <c r="AW780" s="82"/>
      <c r="AX780" s="82"/>
      <c r="AY780" s="82"/>
      <c r="AZ780" s="82"/>
      <c r="BA780" s="82"/>
      <c r="BB780" s="147"/>
      <c r="BC780" s="82"/>
      <c r="BD780" s="82"/>
      <c r="BE780" s="82"/>
      <c r="BF780" s="82"/>
      <c r="BG780" s="82"/>
      <c r="BH780" s="82"/>
      <c r="BI780" s="82"/>
      <c r="BJ780" s="82"/>
      <c r="BK780" s="82"/>
      <c r="BL780" s="82"/>
      <c r="BM780" s="82"/>
      <c r="BN780" s="147"/>
      <c r="BO780" s="170"/>
      <c r="BP780" s="165"/>
    </row>
    <row r="781" spans="1:68" ht="22.5" customHeight="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237"/>
      <c r="N781" s="82"/>
      <c r="O781" s="82"/>
      <c r="P781" s="82"/>
      <c r="Q781" s="82"/>
      <c r="R781" s="82"/>
      <c r="S781" s="82"/>
      <c r="T781" s="147"/>
      <c r="U781" s="82"/>
      <c r="V781" s="82"/>
      <c r="W781" s="82"/>
      <c r="X781" s="82"/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  <c r="AL781" s="82"/>
      <c r="AM781" s="147"/>
      <c r="AN781" s="82"/>
      <c r="AO781" s="82"/>
      <c r="AP781" s="82"/>
      <c r="AQ781" s="82"/>
      <c r="AR781" s="82"/>
      <c r="AS781" s="82"/>
      <c r="AT781" s="82"/>
      <c r="AU781" s="82"/>
      <c r="AV781" s="82"/>
      <c r="AW781" s="82"/>
      <c r="AX781" s="82"/>
      <c r="AY781" s="82"/>
      <c r="AZ781" s="82"/>
      <c r="BA781" s="82"/>
      <c r="BB781" s="147"/>
      <c r="BC781" s="82"/>
      <c r="BD781" s="82"/>
      <c r="BE781" s="82"/>
      <c r="BF781" s="82"/>
      <c r="BG781" s="82"/>
      <c r="BH781" s="82"/>
      <c r="BI781" s="82"/>
      <c r="BJ781" s="82"/>
      <c r="BK781" s="82"/>
      <c r="BL781" s="82"/>
      <c r="BM781" s="82"/>
      <c r="BN781" s="147"/>
      <c r="BO781" s="170"/>
      <c r="BP781" s="165"/>
    </row>
    <row r="782" spans="1:68" ht="22.5" customHeight="1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237"/>
      <c r="N782" s="82"/>
      <c r="O782" s="82"/>
      <c r="P782" s="82"/>
      <c r="Q782" s="82"/>
      <c r="R782" s="82"/>
      <c r="S782" s="82"/>
      <c r="T782" s="147"/>
      <c r="U782" s="82"/>
      <c r="V782" s="82"/>
      <c r="W782" s="82"/>
      <c r="X782" s="82"/>
      <c r="Y782" s="82"/>
      <c r="Z782" s="82"/>
      <c r="AA782" s="82"/>
      <c r="AB782" s="82"/>
      <c r="AC782" s="82"/>
      <c r="AD782" s="82"/>
      <c r="AE782" s="82"/>
      <c r="AF782" s="82"/>
      <c r="AG782" s="82"/>
      <c r="AH782" s="82"/>
      <c r="AI782" s="82"/>
      <c r="AJ782" s="82"/>
      <c r="AK782" s="82"/>
      <c r="AL782" s="82"/>
      <c r="AM782" s="147"/>
      <c r="AN782" s="82"/>
      <c r="AO782" s="82"/>
      <c r="AP782" s="82"/>
      <c r="AQ782" s="82"/>
      <c r="AR782" s="82"/>
      <c r="AS782" s="82"/>
      <c r="AT782" s="82"/>
      <c r="AU782" s="82"/>
      <c r="AV782" s="82"/>
      <c r="AW782" s="82"/>
      <c r="AX782" s="82"/>
      <c r="AY782" s="82"/>
      <c r="AZ782" s="82"/>
      <c r="BA782" s="82"/>
      <c r="BB782" s="147"/>
      <c r="BC782" s="82"/>
      <c r="BD782" s="82"/>
      <c r="BE782" s="82"/>
      <c r="BF782" s="82"/>
      <c r="BG782" s="82"/>
      <c r="BH782" s="82"/>
      <c r="BI782" s="82"/>
      <c r="BJ782" s="82"/>
      <c r="BK782" s="82"/>
      <c r="BL782" s="82"/>
      <c r="BM782" s="82"/>
      <c r="BN782" s="147"/>
      <c r="BO782" s="170"/>
      <c r="BP782" s="165"/>
    </row>
    <row r="783" spans="1:68" ht="22.5" customHeight="1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237"/>
      <c r="N783" s="82"/>
      <c r="O783" s="82"/>
      <c r="P783" s="82"/>
      <c r="Q783" s="82"/>
      <c r="R783" s="82"/>
      <c r="S783" s="82"/>
      <c r="T783" s="147"/>
      <c r="U783" s="82"/>
      <c r="V783" s="82"/>
      <c r="W783" s="82"/>
      <c r="X783" s="82"/>
      <c r="Y783" s="82"/>
      <c r="Z783" s="82"/>
      <c r="AA783" s="82"/>
      <c r="AB783" s="82"/>
      <c r="AC783" s="82"/>
      <c r="AD783" s="82"/>
      <c r="AE783" s="82"/>
      <c r="AF783" s="82"/>
      <c r="AG783" s="82"/>
      <c r="AH783" s="82"/>
      <c r="AI783" s="82"/>
      <c r="AJ783" s="82"/>
      <c r="AK783" s="82"/>
      <c r="AL783" s="82"/>
      <c r="AM783" s="147"/>
      <c r="AN783" s="82"/>
      <c r="AO783" s="82"/>
      <c r="AP783" s="82"/>
      <c r="AQ783" s="82"/>
      <c r="AR783" s="82"/>
      <c r="AS783" s="82"/>
      <c r="AT783" s="82"/>
      <c r="AU783" s="82"/>
      <c r="AV783" s="82"/>
      <c r="AW783" s="82"/>
      <c r="AX783" s="82"/>
      <c r="AY783" s="82"/>
      <c r="AZ783" s="82"/>
      <c r="BA783" s="82"/>
      <c r="BB783" s="147"/>
      <c r="BC783" s="82"/>
      <c r="BD783" s="82"/>
      <c r="BE783" s="82"/>
      <c r="BF783" s="82"/>
      <c r="BG783" s="82"/>
      <c r="BH783" s="82"/>
      <c r="BI783" s="82"/>
      <c r="BJ783" s="82"/>
      <c r="BK783" s="82"/>
      <c r="BL783" s="82"/>
      <c r="BM783" s="82"/>
      <c r="BN783" s="147"/>
      <c r="BO783" s="170"/>
      <c r="BP783" s="165"/>
    </row>
    <row r="784" spans="1:68" ht="22.5" customHeight="1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237"/>
      <c r="N784" s="82"/>
      <c r="O784" s="82"/>
      <c r="P784" s="82"/>
      <c r="Q784" s="82"/>
      <c r="R784" s="82"/>
      <c r="S784" s="82"/>
      <c r="T784" s="147"/>
      <c r="U784" s="82"/>
      <c r="V784" s="82"/>
      <c r="W784" s="82"/>
      <c r="X784" s="82"/>
      <c r="Y784" s="82"/>
      <c r="Z784" s="82"/>
      <c r="AA784" s="82"/>
      <c r="AB784" s="82"/>
      <c r="AC784" s="82"/>
      <c r="AD784" s="82"/>
      <c r="AE784" s="82"/>
      <c r="AF784" s="82"/>
      <c r="AG784" s="82"/>
      <c r="AH784" s="82"/>
      <c r="AI784" s="82"/>
      <c r="AJ784" s="82"/>
      <c r="AK784" s="82"/>
      <c r="AL784" s="82"/>
      <c r="AM784" s="147"/>
      <c r="AN784" s="82"/>
      <c r="AO784" s="82"/>
      <c r="AP784" s="82"/>
      <c r="AQ784" s="82"/>
      <c r="AR784" s="82"/>
      <c r="AS784" s="82"/>
      <c r="AT784" s="82"/>
      <c r="AU784" s="82"/>
      <c r="AV784" s="82"/>
      <c r="AW784" s="82"/>
      <c r="AX784" s="82"/>
      <c r="AY784" s="82"/>
      <c r="AZ784" s="82"/>
      <c r="BA784" s="82"/>
      <c r="BB784" s="147"/>
      <c r="BC784" s="82"/>
      <c r="BD784" s="82"/>
      <c r="BE784" s="82"/>
      <c r="BF784" s="82"/>
      <c r="BG784" s="82"/>
      <c r="BH784" s="82"/>
      <c r="BI784" s="82"/>
      <c r="BJ784" s="82"/>
      <c r="BK784" s="82"/>
      <c r="BL784" s="82"/>
      <c r="BM784" s="82"/>
      <c r="BN784" s="147"/>
      <c r="BO784" s="170"/>
      <c r="BP784" s="165"/>
    </row>
    <row r="785" spans="1:68" ht="22.5" customHeight="1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237"/>
      <c r="N785" s="82"/>
      <c r="O785" s="82"/>
      <c r="P785" s="82"/>
      <c r="Q785" s="82"/>
      <c r="R785" s="82"/>
      <c r="S785" s="82"/>
      <c r="T785" s="147"/>
      <c r="U785" s="82"/>
      <c r="V785" s="82"/>
      <c r="W785" s="82"/>
      <c r="X785" s="82"/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  <c r="AL785" s="82"/>
      <c r="AM785" s="147"/>
      <c r="AN785" s="82"/>
      <c r="AO785" s="82"/>
      <c r="AP785" s="82"/>
      <c r="AQ785" s="82"/>
      <c r="AR785" s="82"/>
      <c r="AS785" s="82"/>
      <c r="AT785" s="82"/>
      <c r="AU785" s="82"/>
      <c r="AV785" s="82"/>
      <c r="AW785" s="82"/>
      <c r="AX785" s="82"/>
      <c r="AY785" s="82"/>
      <c r="AZ785" s="82"/>
      <c r="BA785" s="82"/>
      <c r="BB785" s="147"/>
      <c r="BC785" s="82"/>
      <c r="BD785" s="82"/>
      <c r="BE785" s="82"/>
      <c r="BF785" s="82"/>
      <c r="BG785" s="82"/>
      <c r="BH785" s="82"/>
      <c r="BI785" s="82"/>
      <c r="BJ785" s="82"/>
      <c r="BK785" s="82"/>
      <c r="BL785" s="82"/>
      <c r="BM785" s="82"/>
      <c r="BN785" s="147"/>
      <c r="BO785" s="170"/>
      <c r="BP785" s="165"/>
    </row>
    <row r="786" spans="1:68" ht="22.5" customHeight="1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237"/>
      <c r="N786" s="82"/>
      <c r="O786" s="82"/>
      <c r="P786" s="82"/>
      <c r="Q786" s="82"/>
      <c r="R786" s="82"/>
      <c r="S786" s="82"/>
      <c r="T786" s="147"/>
      <c r="U786" s="82"/>
      <c r="V786" s="82"/>
      <c r="W786" s="82"/>
      <c r="X786" s="82"/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  <c r="AL786" s="82"/>
      <c r="AM786" s="147"/>
      <c r="AN786" s="82"/>
      <c r="AO786" s="82"/>
      <c r="AP786" s="82"/>
      <c r="AQ786" s="82"/>
      <c r="AR786" s="82"/>
      <c r="AS786" s="82"/>
      <c r="AT786" s="82"/>
      <c r="AU786" s="82"/>
      <c r="AV786" s="82"/>
      <c r="AW786" s="82"/>
      <c r="AX786" s="82"/>
      <c r="AY786" s="82"/>
      <c r="AZ786" s="82"/>
      <c r="BA786" s="82"/>
      <c r="BB786" s="147"/>
      <c r="BC786" s="82"/>
      <c r="BD786" s="82"/>
      <c r="BE786" s="82"/>
      <c r="BF786" s="82"/>
      <c r="BG786" s="82"/>
      <c r="BH786" s="82"/>
      <c r="BI786" s="82"/>
      <c r="BJ786" s="82"/>
      <c r="BK786" s="82"/>
      <c r="BL786" s="82"/>
      <c r="BM786" s="82"/>
      <c r="BN786" s="147"/>
      <c r="BO786" s="170"/>
      <c r="BP786" s="165"/>
    </row>
    <row r="787" spans="1:68" ht="22.5" customHeight="1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237"/>
      <c r="N787" s="82"/>
      <c r="O787" s="82"/>
      <c r="P787" s="82"/>
      <c r="Q787" s="82"/>
      <c r="R787" s="82"/>
      <c r="S787" s="82"/>
      <c r="T787" s="147"/>
      <c r="U787" s="82"/>
      <c r="V787" s="82"/>
      <c r="W787" s="82"/>
      <c r="X787" s="82"/>
      <c r="Y787" s="82"/>
      <c r="Z787" s="82"/>
      <c r="AA787" s="82"/>
      <c r="AB787" s="82"/>
      <c r="AC787" s="82"/>
      <c r="AD787" s="82"/>
      <c r="AE787" s="82"/>
      <c r="AF787" s="82"/>
      <c r="AG787" s="82"/>
      <c r="AH787" s="82"/>
      <c r="AI787" s="82"/>
      <c r="AJ787" s="82"/>
      <c r="AK787" s="82"/>
      <c r="AL787" s="82"/>
      <c r="AM787" s="147"/>
      <c r="AN787" s="82"/>
      <c r="AO787" s="82"/>
      <c r="AP787" s="82"/>
      <c r="AQ787" s="82"/>
      <c r="AR787" s="82"/>
      <c r="AS787" s="82"/>
      <c r="AT787" s="82"/>
      <c r="AU787" s="82"/>
      <c r="AV787" s="82"/>
      <c r="AW787" s="82"/>
      <c r="AX787" s="82"/>
      <c r="AY787" s="82"/>
      <c r="AZ787" s="82"/>
      <c r="BA787" s="82"/>
      <c r="BB787" s="147"/>
      <c r="BC787" s="82"/>
      <c r="BD787" s="82"/>
      <c r="BE787" s="82"/>
      <c r="BF787" s="82"/>
      <c r="BG787" s="82"/>
      <c r="BH787" s="82"/>
      <c r="BI787" s="82"/>
      <c r="BJ787" s="82"/>
      <c r="BK787" s="82"/>
      <c r="BL787" s="82"/>
      <c r="BM787" s="82"/>
      <c r="BN787" s="147"/>
      <c r="BO787" s="170"/>
      <c r="BP787" s="165"/>
    </row>
    <row r="788" spans="1:68" ht="22.5" customHeight="1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237"/>
      <c r="N788" s="82"/>
      <c r="O788" s="82"/>
      <c r="P788" s="82"/>
      <c r="Q788" s="82"/>
      <c r="R788" s="82"/>
      <c r="S788" s="82"/>
      <c r="T788" s="147"/>
      <c r="U788" s="82"/>
      <c r="V788" s="82"/>
      <c r="W788" s="82"/>
      <c r="X788" s="82"/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  <c r="AL788" s="82"/>
      <c r="AM788" s="147"/>
      <c r="AN788" s="82"/>
      <c r="AO788" s="82"/>
      <c r="AP788" s="82"/>
      <c r="AQ788" s="82"/>
      <c r="AR788" s="82"/>
      <c r="AS788" s="82"/>
      <c r="AT788" s="82"/>
      <c r="AU788" s="82"/>
      <c r="AV788" s="82"/>
      <c r="AW788" s="82"/>
      <c r="AX788" s="82"/>
      <c r="AY788" s="82"/>
      <c r="AZ788" s="82"/>
      <c r="BA788" s="82"/>
      <c r="BB788" s="147"/>
      <c r="BC788" s="82"/>
      <c r="BD788" s="82"/>
      <c r="BE788" s="82"/>
      <c r="BF788" s="82"/>
      <c r="BG788" s="82"/>
      <c r="BH788" s="82"/>
      <c r="BI788" s="82"/>
      <c r="BJ788" s="82"/>
      <c r="BK788" s="82"/>
      <c r="BL788" s="82"/>
      <c r="BM788" s="82"/>
      <c r="BN788" s="147"/>
      <c r="BO788" s="170"/>
      <c r="BP788" s="165"/>
    </row>
    <row r="789" spans="1:68" ht="22.5" customHeight="1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237"/>
      <c r="N789" s="82"/>
      <c r="O789" s="82"/>
      <c r="P789" s="82"/>
      <c r="Q789" s="82"/>
      <c r="R789" s="82"/>
      <c r="S789" s="82"/>
      <c r="T789" s="147"/>
      <c r="U789" s="82"/>
      <c r="V789" s="82"/>
      <c r="W789" s="82"/>
      <c r="X789" s="82"/>
      <c r="Y789" s="82"/>
      <c r="Z789" s="82"/>
      <c r="AA789" s="82"/>
      <c r="AB789" s="82"/>
      <c r="AC789" s="82"/>
      <c r="AD789" s="82"/>
      <c r="AE789" s="82"/>
      <c r="AF789" s="82"/>
      <c r="AG789" s="82"/>
      <c r="AH789" s="82"/>
      <c r="AI789" s="82"/>
      <c r="AJ789" s="82"/>
      <c r="AK789" s="82"/>
      <c r="AL789" s="82"/>
      <c r="AM789" s="147"/>
      <c r="AN789" s="82"/>
      <c r="AO789" s="82"/>
      <c r="AP789" s="82"/>
      <c r="AQ789" s="82"/>
      <c r="AR789" s="82"/>
      <c r="AS789" s="82"/>
      <c r="AT789" s="82"/>
      <c r="AU789" s="82"/>
      <c r="AV789" s="82"/>
      <c r="AW789" s="82"/>
      <c r="AX789" s="82"/>
      <c r="AY789" s="82"/>
      <c r="AZ789" s="82"/>
      <c r="BA789" s="82"/>
      <c r="BB789" s="147"/>
      <c r="BC789" s="82"/>
      <c r="BD789" s="82"/>
      <c r="BE789" s="82"/>
      <c r="BF789" s="82"/>
      <c r="BG789" s="82"/>
      <c r="BH789" s="82"/>
      <c r="BI789" s="82"/>
      <c r="BJ789" s="82"/>
      <c r="BK789" s="82"/>
      <c r="BL789" s="82"/>
      <c r="BM789" s="82"/>
      <c r="BN789" s="147"/>
      <c r="BO789" s="170"/>
      <c r="BP789" s="165"/>
    </row>
    <row r="790" spans="1:68" ht="22.5" customHeight="1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237"/>
      <c r="N790" s="82"/>
      <c r="O790" s="82"/>
      <c r="P790" s="82"/>
      <c r="Q790" s="82"/>
      <c r="R790" s="82"/>
      <c r="S790" s="82"/>
      <c r="T790" s="147"/>
      <c r="U790" s="82"/>
      <c r="V790" s="82"/>
      <c r="W790" s="82"/>
      <c r="X790" s="82"/>
      <c r="Y790" s="82"/>
      <c r="Z790" s="82"/>
      <c r="AA790" s="82"/>
      <c r="AB790" s="82"/>
      <c r="AC790" s="82"/>
      <c r="AD790" s="82"/>
      <c r="AE790" s="82"/>
      <c r="AF790" s="82"/>
      <c r="AG790" s="82"/>
      <c r="AH790" s="82"/>
      <c r="AI790" s="82"/>
      <c r="AJ790" s="82"/>
      <c r="AK790" s="82"/>
      <c r="AL790" s="82"/>
      <c r="AM790" s="147"/>
      <c r="AN790" s="82"/>
      <c r="AO790" s="82"/>
      <c r="AP790" s="82"/>
      <c r="AQ790" s="82"/>
      <c r="AR790" s="82"/>
      <c r="AS790" s="82"/>
      <c r="AT790" s="82"/>
      <c r="AU790" s="82"/>
      <c r="AV790" s="82"/>
      <c r="AW790" s="82"/>
      <c r="AX790" s="82"/>
      <c r="AY790" s="82"/>
      <c r="AZ790" s="82"/>
      <c r="BA790" s="82"/>
      <c r="BB790" s="147"/>
      <c r="BC790" s="82"/>
      <c r="BD790" s="82"/>
      <c r="BE790" s="82"/>
      <c r="BF790" s="82"/>
      <c r="BG790" s="82"/>
      <c r="BH790" s="82"/>
      <c r="BI790" s="82"/>
      <c r="BJ790" s="82"/>
      <c r="BK790" s="82"/>
      <c r="BL790" s="82"/>
      <c r="BM790" s="82"/>
      <c r="BN790" s="147"/>
      <c r="BO790" s="170"/>
      <c r="BP790" s="165"/>
    </row>
    <row r="791" spans="1:68" ht="22.5" customHeight="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237"/>
      <c r="N791" s="82"/>
      <c r="O791" s="82"/>
      <c r="P791" s="82"/>
      <c r="Q791" s="82"/>
      <c r="R791" s="82"/>
      <c r="S791" s="82"/>
      <c r="T791" s="147"/>
      <c r="U791" s="82"/>
      <c r="V791" s="82"/>
      <c r="W791" s="82"/>
      <c r="X791" s="82"/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  <c r="AL791" s="82"/>
      <c r="AM791" s="147"/>
      <c r="AN791" s="82"/>
      <c r="AO791" s="82"/>
      <c r="AP791" s="82"/>
      <c r="AQ791" s="82"/>
      <c r="AR791" s="82"/>
      <c r="AS791" s="82"/>
      <c r="AT791" s="82"/>
      <c r="AU791" s="82"/>
      <c r="AV791" s="82"/>
      <c r="AW791" s="82"/>
      <c r="AX791" s="82"/>
      <c r="AY791" s="82"/>
      <c r="AZ791" s="82"/>
      <c r="BA791" s="82"/>
      <c r="BB791" s="147"/>
      <c r="BC791" s="82"/>
      <c r="BD791" s="82"/>
      <c r="BE791" s="82"/>
      <c r="BF791" s="82"/>
      <c r="BG791" s="82"/>
      <c r="BH791" s="82"/>
      <c r="BI791" s="82"/>
      <c r="BJ791" s="82"/>
      <c r="BK791" s="82"/>
      <c r="BL791" s="82"/>
      <c r="BM791" s="82"/>
      <c r="BN791" s="147"/>
      <c r="BO791" s="170"/>
      <c r="BP791" s="165"/>
    </row>
    <row r="792" spans="1:68" ht="22.5" customHeight="1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237"/>
      <c r="N792" s="82"/>
      <c r="O792" s="82"/>
      <c r="P792" s="82"/>
      <c r="Q792" s="82"/>
      <c r="R792" s="82"/>
      <c r="S792" s="82"/>
      <c r="T792" s="147"/>
      <c r="U792" s="82"/>
      <c r="V792" s="82"/>
      <c r="W792" s="82"/>
      <c r="X792" s="82"/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  <c r="AL792" s="82"/>
      <c r="AM792" s="147"/>
      <c r="AN792" s="82"/>
      <c r="AO792" s="82"/>
      <c r="AP792" s="82"/>
      <c r="AQ792" s="82"/>
      <c r="AR792" s="82"/>
      <c r="AS792" s="82"/>
      <c r="AT792" s="82"/>
      <c r="AU792" s="82"/>
      <c r="AV792" s="82"/>
      <c r="AW792" s="82"/>
      <c r="AX792" s="82"/>
      <c r="AY792" s="82"/>
      <c r="AZ792" s="82"/>
      <c r="BA792" s="82"/>
      <c r="BB792" s="147"/>
      <c r="BC792" s="82"/>
      <c r="BD792" s="82"/>
      <c r="BE792" s="82"/>
      <c r="BF792" s="82"/>
      <c r="BG792" s="82"/>
      <c r="BH792" s="82"/>
      <c r="BI792" s="82"/>
      <c r="BJ792" s="82"/>
      <c r="BK792" s="82"/>
      <c r="BL792" s="82"/>
      <c r="BM792" s="82"/>
      <c r="BN792" s="147"/>
      <c r="BO792" s="170"/>
      <c r="BP792" s="165"/>
    </row>
    <row r="793" spans="1:68" ht="22.5" customHeight="1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237"/>
      <c r="N793" s="82"/>
      <c r="O793" s="82"/>
      <c r="P793" s="82"/>
      <c r="Q793" s="82"/>
      <c r="R793" s="82"/>
      <c r="S793" s="82"/>
      <c r="T793" s="147"/>
      <c r="U793" s="82"/>
      <c r="V793" s="82"/>
      <c r="W793" s="82"/>
      <c r="X793" s="82"/>
      <c r="Y793" s="82"/>
      <c r="Z793" s="82"/>
      <c r="AA793" s="82"/>
      <c r="AB793" s="82"/>
      <c r="AC793" s="82"/>
      <c r="AD793" s="82"/>
      <c r="AE793" s="82"/>
      <c r="AF793" s="82"/>
      <c r="AG793" s="82"/>
      <c r="AH793" s="82"/>
      <c r="AI793" s="82"/>
      <c r="AJ793" s="82"/>
      <c r="AK793" s="82"/>
      <c r="AL793" s="82"/>
      <c r="AM793" s="147"/>
      <c r="AN793" s="82"/>
      <c r="AO793" s="82"/>
      <c r="AP793" s="82"/>
      <c r="AQ793" s="82"/>
      <c r="AR793" s="82"/>
      <c r="AS793" s="82"/>
      <c r="AT793" s="82"/>
      <c r="AU793" s="82"/>
      <c r="AV793" s="82"/>
      <c r="AW793" s="82"/>
      <c r="AX793" s="82"/>
      <c r="AY793" s="82"/>
      <c r="AZ793" s="82"/>
      <c r="BA793" s="82"/>
      <c r="BB793" s="147"/>
      <c r="BC793" s="82"/>
      <c r="BD793" s="82"/>
      <c r="BE793" s="82"/>
      <c r="BF793" s="82"/>
      <c r="BG793" s="82"/>
      <c r="BH793" s="82"/>
      <c r="BI793" s="82"/>
      <c r="BJ793" s="82"/>
      <c r="BK793" s="82"/>
      <c r="BL793" s="82"/>
      <c r="BM793" s="82"/>
      <c r="BN793" s="147"/>
      <c r="BO793" s="170"/>
      <c r="BP793" s="165"/>
    </row>
    <row r="794" spans="1:68" ht="22.5" customHeight="1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237"/>
      <c r="N794" s="82"/>
      <c r="O794" s="82"/>
      <c r="P794" s="82"/>
      <c r="Q794" s="82"/>
      <c r="R794" s="82"/>
      <c r="S794" s="82"/>
      <c r="T794" s="147"/>
      <c r="U794" s="82"/>
      <c r="V794" s="82"/>
      <c r="W794" s="82"/>
      <c r="X794" s="82"/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  <c r="AL794" s="82"/>
      <c r="AM794" s="147"/>
      <c r="AN794" s="82"/>
      <c r="AO794" s="82"/>
      <c r="AP794" s="82"/>
      <c r="AQ794" s="82"/>
      <c r="AR794" s="82"/>
      <c r="AS794" s="82"/>
      <c r="AT794" s="82"/>
      <c r="AU794" s="82"/>
      <c r="AV794" s="82"/>
      <c r="AW794" s="82"/>
      <c r="AX794" s="82"/>
      <c r="AY794" s="82"/>
      <c r="AZ794" s="82"/>
      <c r="BA794" s="82"/>
      <c r="BB794" s="147"/>
      <c r="BC794" s="82"/>
      <c r="BD794" s="82"/>
      <c r="BE794" s="82"/>
      <c r="BF794" s="82"/>
      <c r="BG794" s="82"/>
      <c r="BH794" s="82"/>
      <c r="BI794" s="82"/>
      <c r="BJ794" s="82"/>
      <c r="BK794" s="82"/>
      <c r="BL794" s="82"/>
      <c r="BM794" s="82"/>
      <c r="BN794" s="147"/>
      <c r="BO794" s="170"/>
      <c r="BP794" s="165"/>
    </row>
    <row r="795" spans="1:68" ht="22.5" customHeight="1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237"/>
      <c r="N795" s="82"/>
      <c r="O795" s="82"/>
      <c r="P795" s="82"/>
      <c r="Q795" s="82"/>
      <c r="R795" s="82"/>
      <c r="S795" s="82"/>
      <c r="T795" s="147"/>
      <c r="U795" s="82"/>
      <c r="V795" s="82"/>
      <c r="W795" s="82"/>
      <c r="X795" s="82"/>
      <c r="Y795" s="82"/>
      <c r="Z795" s="82"/>
      <c r="AA795" s="82"/>
      <c r="AB795" s="82"/>
      <c r="AC795" s="82"/>
      <c r="AD795" s="82"/>
      <c r="AE795" s="82"/>
      <c r="AF795" s="82"/>
      <c r="AG795" s="82"/>
      <c r="AH795" s="82"/>
      <c r="AI795" s="82"/>
      <c r="AJ795" s="82"/>
      <c r="AK795" s="82"/>
      <c r="AL795" s="82"/>
      <c r="AM795" s="147"/>
      <c r="AN795" s="82"/>
      <c r="AO795" s="82"/>
      <c r="AP795" s="82"/>
      <c r="AQ795" s="82"/>
      <c r="AR795" s="82"/>
      <c r="AS795" s="82"/>
      <c r="AT795" s="82"/>
      <c r="AU795" s="82"/>
      <c r="AV795" s="82"/>
      <c r="AW795" s="82"/>
      <c r="AX795" s="82"/>
      <c r="AY795" s="82"/>
      <c r="AZ795" s="82"/>
      <c r="BA795" s="82"/>
      <c r="BB795" s="147"/>
      <c r="BC795" s="82"/>
      <c r="BD795" s="82"/>
      <c r="BE795" s="82"/>
      <c r="BF795" s="82"/>
      <c r="BG795" s="82"/>
      <c r="BH795" s="82"/>
      <c r="BI795" s="82"/>
      <c r="BJ795" s="82"/>
      <c r="BK795" s="82"/>
      <c r="BL795" s="82"/>
      <c r="BM795" s="82"/>
      <c r="BN795" s="147"/>
      <c r="BO795" s="170"/>
      <c r="BP795" s="165"/>
    </row>
    <row r="796" spans="1:68" ht="22.5" customHeight="1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237"/>
      <c r="N796" s="82"/>
      <c r="O796" s="82"/>
      <c r="P796" s="82"/>
      <c r="Q796" s="82"/>
      <c r="R796" s="82"/>
      <c r="S796" s="82"/>
      <c r="T796" s="147"/>
      <c r="U796" s="82"/>
      <c r="V796" s="82"/>
      <c r="W796" s="82"/>
      <c r="X796" s="82"/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  <c r="AL796" s="82"/>
      <c r="AM796" s="147"/>
      <c r="AN796" s="82"/>
      <c r="AO796" s="82"/>
      <c r="AP796" s="82"/>
      <c r="AQ796" s="82"/>
      <c r="AR796" s="82"/>
      <c r="AS796" s="82"/>
      <c r="AT796" s="82"/>
      <c r="AU796" s="82"/>
      <c r="AV796" s="82"/>
      <c r="AW796" s="82"/>
      <c r="AX796" s="82"/>
      <c r="AY796" s="82"/>
      <c r="AZ796" s="82"/>
      <c r="BA796" s="82"/>
      <c r="BB796" s="147"/>
      <c r="BC796" s="82"/>
      <c r="BD796" s="82"/>
      <c r="BE796" s="82"/>
      <c r="BF796" s="82"/>
      <c r="BG796" s="82"/>
      <c r="BH796" s="82"/>
      <c r="BI796" s="82"/>
      <c r="BJ796" s="82"/>
      <c r="BK796" s="82"/>
      <c r="BL796" s="82"/>
      <c r="BM796" s="82"/>
      <c r="BN796" s="147"/>
      <c r="BO796" s="170"/>
      <c r="BP796" s="165"/>
    </row>
    <row r="797" spans="1:68" ht="22.5" customHeight="1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237"/>
      <c r="N797" s="82"/>
      <c r="O797" s="82"/>
      <c r="P797" s="82"/>
      <c r="Q797" s="82"/>
      <c r="R797" s="82"/>
      <c r="S797" s="82"/>
      <c r="T797" s="147"/>
      <c r="U797" s="82"/>
      <c r="V797" s="82"/>
      <c r="W797" s="82"/>
      <c r="X797" s="82"/>
      <c r="Y797" s="82"/>
      <c r="Z797" s="82"/>
      <c r="AA797" s="82"/>
      <c r="AB797" s="82"/>
      <c r="AC797" s="82"/>
      <c r="AD797" s="82"/>
      <c r="AE797" s="82"/>
      <c r="AF797" s="82"/>
      <c r="AG797" s="82"/>
      <c r="AH797" s="82"/>
      <c r="AI797" s="82"/>
      <c r="AJ797" s="82"/>
      <c r="AK797" s="82"/>
      <c r="AL797" s="82"/>
      <c r="AM797" s="147"/>
      <c r="AN797" s="82"/>
      <c r="AO797" s="82"/>
      <c r="AP797" s="82"/>
      <c r="AQ797" s="82"/>
      <c r="AR797" s="82"/>
      <c r="AS797" s="82"/>
      <c r="AT797" s="82"/>
      <c r="AU797" s="82"/>
      <c r="AV797" s="82"/>
      <c r="AW797" s="82"/>
      <c r="AX797" s="82"/>
      <c r="AY797" s="82"/>
      <c r="AZ797" s="82"/>
      <c r="BA797" s="82"/>
      <c r="BB797" s="147"/>
      <c r="BC797" s="82"/>
      <c r="BD797" s="82"/>
      <c r="BE797" s="82"/>
      <c r="BF797" s="82"/>
      <c r="BG797" s="82"/>
      <c r="BH797" s="82"/>
      <c r="BI797" s="82"/>
      <c r="BJ797" s="82"/>
      <c r="BK797" s="82"/>
      <c r="BL797" s="82"/>
      <c r="BM797" s="82"/>
      <c r="BN797" s="147"/>
      <c r="BO797" s="170"/>
      <c r="BP797" s="165"/>
    </row>
    <row r="798" spans="1:68" ht="22.5" customHeight="1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237"/>
      <c r="N798" s="82"/>
      <c r="O798" s="82"/>
      <c r="P798" s="82"/>
      <c r="Q798" s="82"/>
      <c r="R798" s="82"/>
      <c r="S798" s="82"/>
      <c r="T798" s="147"/>
      <c r="U798" s="82"/>
      <c r="V798" s="82"/>
      <c r="W798" s="82"/>
      <c r="X798" s="82"/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  <c r="AL798" s="82"/>
      <c r="AM798" s="147"/>
      <c r="AN798" s="82"/>
      <c r="AO798" s="82"/>
      <c r="AP798" s="82"/>
      <c r="AQ798" s="82"/>
      <c r="AR798" s="82"/>
      <c r="AS798" s="82"/>
      <c r="AT798" s="82"/>
      <c r="AU798" s="82"/>
      <c r="AV798" s="82"/>
      <c r="AW798" s="82"/>
      <c r="AX798" s="82"/>
      <c r="AY798" s="82"/>
      <c r="AZ798" s="82"/>
      <c r="BA798" s="82"/>
      <c r="BB798" s="147"/>
      <c r="BC798" s="82"/>
      <c r="BD798" s="82"/>
      <c r="BE798" s="82"/>
      <c r="BF798" s="82"/>
      <c r="BG798" s="82"/>
      <c r="BH798" s="82"/>
      <c r="BI798" s="82"/>
      <c r="BJ798" s="82"/>
      <c r="BK798" s="82"/>
      <c r="BL798" s="82"/>
      <c r="BM798" s="82"/>
      <c r="BN798" s="147"/>
      <c r="BO798" s="170"/>
      <c r="BP798" s="165"/>
    </row>
    <row r="799" spans="1:68" ht="22.5" customHeight="1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237"/>
      <c r="N799" s="82"/>
      <c r="O799" s="82"/>
      <c r="P799" s="82"/>
      <c r="Q799" s="82"/>
      <c r="R799" s="82"/>
      <c r="S799" s="82"/>
      <c r="T799" s="147"/>
      <c r="U799" s="82"/>
      <c r="V799" s="82"/>
      <c r="W799" s="82"/>
      <c r="X799" s="82"/>
      <c r="Y799" s="82"/>
      <c r="Z799" s="82"/>
      <c r="AA799" s="82"/>
      <c r="AB799" s="82"/>
      <c r="AC799" s="82"/>
      <c r="AD799" s="82"/>
      <c r="AE799" s="82"/>
      <c r="AF799" s="82"/>
      <c r="AG799" s="82"/>
      <c r="AH799" s="82"/>
      <c r="AI799" s="82"/>
      <c r="AJ799" s="82"/>
      <c r="AK799" s="82"/>
      <c r="AL799" s="82"/>
      <c r="AM799" s="147"/>
      <c r="AN799" s="82"/>
      <c r="AO799" s="82"/>
      <c r="AP799" s="82"/>
      <c r="AQ799" s="82"/>
      <c r="AR799" s="82"/>
      <c r="AS799" s="82"/>
      <c r="AT799" s="82"/>
      <c r="AU799" s="82"/>
      <c r="AV799" s="82"/>
      <c r="AW799" s="82"/>
      <c r="AX799" s="82"/>
      <c r="AY799" s="82"/>
      <c r="AZ799" s="82"/>
      <c r="BA799" s="82"/>
      <c r="BB799" s="147"/>
      <c r="BC799" s="82"/>
      <c r="BD799" s="82"/>
      <c r="BE799" s="82"/>
      <c r="BF799" s="82"/>
      <c r="BG799" s="82"/>
      <c r="BH799" s="82"/>
      <c r="BI799" s="82"/>
      <c r="BJ799" s="82"/>
      <c r="BK799" s="82"/>
      <c r="BL799" s="82"/>
      <c r="BM799" s="82"/>
      <c r="BN799" s="147"/>
      <c r="BO799" s="170"/>
      <c r="BP799" s="165"/>
    </row>
    <row r="800" spans="1:68" ht="22.5" customHeight="1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237"/>
      <c r="N800" s="82"/>
      <c r="O800" s="82"/>
      <c r="P800" s="82"/>
      <c r="Q800" s="82"/>
      <c r="R800" s="82"/>
      <c r="S800" s="82"/>
      <c r="T800" s="147"/>
      <c r="U800" s="82"/>
      <c r="V800" s="82"/>
      <c r="W800" s="82"/>
      <c r="X800" s="82"/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  <c r="AL800" s="82"/>
      <c r="AM800" s="147"/>
      <c r="AN800" s="82"/>
      <c r="AO800" s="82"/>
      <c r="AP800" s="82"/>
      <c r="AQ800" s="82"/>
      <c r="AR800" s="82"/>
      <c r="AS800" s="82"/>
      <c r="AT800" s="82"/>
      <c r="AU800" s="82"/>
      <c r="AV800" s="82"/>
      <c r="AW800" s="82"/>
      <c r="AX800" s="82"/>
      <c r="AY800" s="82"/>
      <c r="AZ800" s="82"/>
      <c r="BA800" s="82"/>
      <c r="BB800" s="147"/>
      <c r="BC800" s="82"/>
      <c r="BD800" s="82"/>
      <c r="BE800" s="82"/>
      <c r="BF800" s="82"/>
      <c r="BG800" s="82"/>
      <c r="BH800" s="82"/>
      <c r="BI800" s="82"/>
      <c r="BJ800" s="82"/>
      <c r="BK800" s="82"/>
      <c r="BL800" s="82"/>
      <c r="BM800" s="82"/>
      <c r="BN800" s="147"/>
      <c r="BO800" s="170"/>
      <c r="BP800" s="165"/>
    </row>
    <row r="801" spans="1:68" ht="22.5" customHeight="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237"/>
      <c r="N801" s="82"/>
      <c r="O801" s="82"/>
      <c r="P801" s="82"/>
      <c r="Q801" s="82"/>
      <c r="R801" s="82"/>
      <c r="S801" s="82"/>
      <c r="T801" s="147"/>
      <c r="U801" s="82"/>
      <c r="V801" s="82"/>
      <c r="W801" s="82"/>
      <c r="X801" s="82"/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  <c r="AL801" s="82"/>
      <c r="AM801" s="147"/>
      <c r="AN801" s="82"/>
      <c r="AO801" s="82"/>
      <c r="AP801" s="82"/>
      <c r="AQ801" s="82"/>
      <c r="AR801" s="82"/>
      <c r="AS801" s="82"/>
      <c r="AT801" s="82"/>
      <c r="AU801" s="82"/>
      <c r="AV801" s="82"/>
      <c r="AW801" s="82"/>
      <c r="AX801" s="82"/>
      <c r="AY801" s="82"/>
      <c r="AZ801" s="82"/>
      <c r="BA801" s="82"/>
      <c r="BB801" s="147"/>
      <c r="BC801" s="82"/>
      <c r="BD801" s="82"/>
      <c r="BE801" s="82"/>
      <c r="BF801" s="82"/>
      <c r="BG801" s="82"/>
      <c r="BH801" s="82"/>
      <c r="BI801" s="82"/>
      <c r="BJ801" s="82"/>
      <c r="BK801" s="82"/>
      <c r="BL801" s="82"/>
      <c r="BM801" s="82"/>
      <c r="BN801" s="147"/>
      <c r="BO801" s="170"/>
      <c r="BP801" s="165"/>
    </row>
    <row r="802" spans="1:68" ht="22.5" customHeight="1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237"/>
      <c r="N802" s="82"/>
      <c r="O802" s="82"/>
      <c r="P802" s="82"/>
      <c r="Q802" s="82"/>
      <c r="R802" s="82"/>
      <c r="S802" s="82"/>
      <c r="T802" s="147"/>
      <c r="U802" s="82"/>
      <c r="V802" s="82"/>
      <c r="W802" s="82"/>
      <c r="X802" s="82"/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  <c r="AL802" s="82"/>
      <c r="AM802" s="147"/>
      <c r="AN802" s="82"/>
      <c r="AO802" s="82"/>
      <c r="AP802" s="82"/>
      <c r="AQ802" s="82"/>
      <c r="AR802" s="82"/>
      <c r="AS802" s="82"/>
      <c r="AT802" s="82"/>
      <c r="AU802" s="82"/>
      <c r="AV802" s="82"/>
      <c r="AW802" s="82"/>
      <c r="AX802" s="82"/>
      <c r="AY802" s="82"/>
      <c r="AZ802" s="82"/>
      <c r="BA802" s="82"/>
      <c r="BB802" s="147"/>
      <c r="BC802" s="82"/>
      <c r="BD802" s="82"/>
      <c r="BE802" s="82"/>
      <c r="BF802" s="82"/>
      <c r="BG802" s="82"/>
      <c r="BH802" s="82"/>
      <c r="BI802" s="82"/>
      <c r="BJ802" s="82"/>
      <c r="BK802" s="82"/>
      <c r="BL802" s="82"/>
      <c r="BM802" s="82"/>
      <c r="BN802" s="147"/>
      <c r="BO802" s="170"/>
      <c r="BP802" s="165"/>
    </row>
    <row r="803" spans="1:68" ht="22.5" customHeight="1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237"/>
      <c r="N803" s="82"/>
      <c r="O803" s="82"/>
      <c r="P803" s="82"/>
      <c r="Q803" s="82"/>
      <c r="R803" s="82"/>
      <c r="S803" s="82"/>
      <c r="T803" s="147"/>
      <c r="U803" s="82"/>
      <c r="V803" s="82"/>
      <c r="W803" s="82"/>
      <c r="X803" s="82"/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  <c r="AL803" s="82"/>
      <c r="AM803" s="147"/>
      <c r="AN803" s="82"/>
      <c r="AO803" s="82"/>
      <c r="AP803" s="82"/>
      <c r="AQ803" s="82"/>
      <c r="AR803" s="82"/>
      <c r="AS803" s="82"/>
      <c r="AT803" s="82"/>
      <c r="AU803" s="82"/>
      <c r="AV803" s="82"/>
      <c r="AW803" s="82"/>
      <c r="AX803" s="82"/>
      <c r="AY803" s="82"/>
      <c r="AZ803" s="82"/>
      <c r="BA803" s="82"/>
      <c r="BB803" s="147"/>
      <c r="BC803" s="82"/>
      <c r="BD803" s="82"/>
      <c r="BE803" s="82"/>
      <c r="BF803" s="82"/>
      <c r="BG803" s="82"/>
      <c r="BH803" s="82"/>
      <c r="BI803" s="82"/>
      <c r="BJ803" s="82"/>
      <c r="BK803" s="82"/>
      <c r="BL803" s="82"/>
      <c r="BM803" s="82"/>
      <c r="BN803" s="147"/>
      <c r="BO803" s="170"/>
      <c r="BP803" s="165"/>
    </row>
    <row r="804" spans="1:68" ht="22.5" customHeight="1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237"/>
      <c r="N804" s="82"/>
      <c r="O804" s="82"/>
      <c r="P804" s="82"/>
      <c r="Q804" s="82"/>
      <c r="R804" s="82"/>
      <c r="S804" s="82"/>
      <c r="T804" s="147"/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  <c r="AL804" s="82"/>
      <c r="AM804" s="147"/>
      <c r="AN804" s="82"/>
      <c r="AO804" s="82"/>
      <c r="AP804" s="82"/>
      <c r="AQ804" s="82"/>
      <c r="AR804" s="82"/>
      <c r="AS804" s="82"/>
      <c r="AT804" s="82"/>
      <c r="AU804" s="82"/>
      <c r="AV804" s="82"/>
      <c r="AW804" s="82"/>
      <c r="AX804" s="82"/>
      <c r="AY804" s="82"/>
      <c r="AZ804" s="82"/>
      <c r="BA804" s="82"/>
      <c r="BB804" s="147"/>
      <c r="BC804" s="82"/>
      <c r="BD804" s="82"/>
      <c r="BE804" s="82"/>
      <c r="BF804" s="82"/>
      <c r="BG804" s="82"/>
      <c r="BH804" s="82"/>
      <c r="BI804" s="82"/>
      <c r="BJ804" s="82"/>
      <c r="BK804" s="82"/>
      <c r="BL804" s="82"/>
      <c r="BM804" s="82"/>
      <c r="BN804" s="147"/>
      <c r="BO804" s="170"/>
      <c r="BP804" s="165"/>
    </row>
    <row r="805" spans="1:68" ht="22.5" customHeight="1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237"/>
      <c r="N805" s="82"/>
      <c r="O805" s="82"/>
      <c r="P805" s="82"/>
      <c r="Q805" s="82"/>
      <c r="R805" s="82"/>
      <c r="S805" s="82"/>
      <c r="T805" s="147"/>
      <c r="U805" s="82"/>
      <c r="V805" s="82"/>
      <c r="W805" s="82"/>
      <c r="X805" s="82"/>
      <c r="Y805" s="82"/>
      <c r="Z805" s="82"/>
      <c r="AA805" s="82"/>
      <c r="AB805" s="82"/>
      <c r="AC805" s="82"/>
      <c r="AD805" s="82"/>
      <c r="AE805" s="82"/>
      <c r="AF805" s="82"/>
      <c r="AG805" s="82"/>
      <c r="AH805" s="82"/>
      <c r="AI805" s="82"/>
      <c r="AJ805" s="82"/>
      <c r="AK805" s="82"/>
      <c r="AL805" s="82"/>
      <c r="AM805" s="147"/>
      <c r="AN805" s="82"/>
      <c r="AO805" s="82"/>
      <c r="AP805" s="82"/>
      <c r="AQ805" s="82"/>
      <c r="AR805" s="82"/>
      <c r="AS805" s="82"/>
      <c r="AT805" s="82"/>
      <c r="AU805" s="82"/>
      <c r="AV805" s="82"/>
      <c r="AW805" s="82"/>
      <c r="AX805" s="82"/>
      <c r="AY805" s="82"/>
      <c r="AZ805" s="82"/>
      <c r="BA805" s="82"/>
      <c r="BB805" s="147"/>
      <c r="BC805" s="82"/>
      <c r="BD805" s="82"/>
      <c r="BE805" s="82"/>
      <c r="BF805" s="82"/>
      <c r="BG805" s="82"/>
      <c r="BH805" s="82"/>
      <c r="BI805" s="82"/>
      <c r="BJ805" s="82"/>
      <c r="BK805" s="82"/>
      <c r="BL805" s="82"/>
      <c r="BM805" s="82"/>
      <c r="BN805" s="147"/>
      <c r="BO805" s="170"/>
      <c r="BP805" s="165"/>
    </row>
    <row r="806" spans="1:68" ht="22.5" customHeight="1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237"/>
      <c r="N806" s="82"/>
      <c r="O806" s="82"/>
      <c r="P806" s="82"/>
      <c r="Q806" s="82"/>
      <c r="R806" s="82"/>
      <c r="S806" s="82"/>
      <c r="T806" s="147"/>
      <c r="U806" s="82"/>
      <c r="V806" s="82"/>
      <c r="W806" s="82"/>
      <c r="X806" s="82"/>
      <c r="Y806" s="82"/>
      <c r="Z806" s="82"/>
      <c r="AA806" s="82"/>
      <c r="AB806" s="82"/>
      <c r="AC806" s="82"/>
      <c r="AD806" s="82"/>
      <c r="AE806" s="82"/>
      <c r="AF806" s="82"/>
      <c r="AG806" s="82"/>
      <c r="AH806" s="82"/>
      <c r="AI806" s="82"/>
      <c r="AJ806" s="82"/>
      <c r="AK806" s="82"/>
      <c r="AL806" s="82"/>
      <c r="AM806" s="147"/>
      <c r="AN806" s="82"/>
      <c r="AO806" s="82"/>
      <c r="AP806" s="82"/>
      <c r="AQ806" s="82"/>
      <c r="AR806" s="82"/>
      <c r="AS806" s="82"/>
      <c r="AT806" s="82"/>
      <c r="AU806" s="82"/>
      <c r="AV806" s="82"/>
      <c r="AW806" s="82"/>
      <c r="AX806" s="82"/>
      <c r="AY806" s="82"/>
      <c r="AZ806" s="82"/>
      <c r="BA806" s="82"/>
      <c r="BB806" s="147"/>
      <c r="BC806" s="82"/>
      <c r="BD806" s="82"/>
      <c r="BE806" s="82"/>
      <c r="BF806" s="82"/>
      <c r="BG806" s="82"/>
      <c r="BH806" s="82"/>
      <c r="BI806" s="82"/>
      <c r="BJ806" s="82"/>
      <c r="BK806" s="82"/>
      <c r="BL806" s="82"/>
      <c r="BM806" s="82"/>
      <c r="BN806" s="147"/>
      <c r="BO806" s="170"/>
      <c r="BP806" s="165"/>
    </row>
    <row r="807" spans="1:68" ht="22.5" customHeight="1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237"/>
      <c r="N807" s="82"/>
      <c r="O807" s="82"/>
      <c r="P807" s="82"/>
      <c r="Q807" s="82"/>
      <c r="R807" s="82"/>
      <c r="S807" s="82"/>
      <c r="T807" s="147"/>
      <c r="U807" s="82"/>
      <c r="V807" s="82"/>
      <c r="W807" s="82"/>
      <c r="X807" s="82"/>
      <c r="Y807" s="82"/>
      <c r="Z807" s="82"/>
      <c r="AA807" s="82"/>
      <c r="AB807" s="82"/>
      <c r="AC807" s="82"/>
      <c r="AD807" s="82"/>
      <c r="AE807" s="82"/>
      <c r="AF807" s="82"/>
      <c r="AG807" s="82"/>
      <c r="AH807" s="82"/>
      <c r="AI807" s="82"/>
      <c r="AJ807" s="82"/>
      <c r="AK807" s="82"/>
      <c r="AL807" s="82"/>
      <c r="AM807" s="147"/>
      <c r="AN807" s="82"/>
      <c r="AO807" s="82"/>
      <c r="AP807" s="82"/>
      <c r="AQ807" s="82"/>
      <c r="AR807" s="82"/>
      <c r="AS807" s="82"/>
      <c r="AT807" s="82"/>
      <c r="AU807" s="82"/>
      <c r="AV807" s="82"/>
      <c r="AW807" s="82"/>
      <c r="AX807" s="82"/>
      <c r="AY807" s="82"/>
      <c r="AZ807" s="82"/>
      <c r="BA807" s="82"/>
      <c r="BB807" s="147"/>
      <c r="BC807" s="82"/>
      <c r="BD807" s="82"/>
      <c r="BE807" s="82"/>
      <c r="BF807" s="82"/>
      <c r="BG807" s="82"/>
      <c r="BH807" s="82"/>
      <c r="BI807" s="82"/>
      <c r="BJ807" s="82"/>
      <c r="BK807" s="82"/>
      <c r="BL807" s="82"/>
      <c r="BM807" s="82"/>
      <c r="BN807" s="147"/>
      <c r="BO807" s="170"/>
      <c r="BP807" s="165"/>
    </row>
    <row r="808" spans="1:68" ht="22.5" customHeight="1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237"/>
      <c r="N808" s="82"/>
      <c r="O808" s="82"/>
      <c r="P808" s="82"/>
      <c r="Q808" s="82"/>
      <c r="R808" s="82"/>
      <c r="S808" s="82"/>
      <c r="T808" s="147"/>
      <c r="U808" s="82"/>
      <c r="V808" s="82"/>
      <c r="W808" s="82"/>
      <c r="X808" s="82"/>
      <c r="Y808" s="82"/>
      <c r="Z808" s="82"/>
      <c r="AA808" s="82"/>
      <c r="AB808" s="82"/>
      <c r="AC808" s="82"/>
      <c r="AD808" s="82"/>
      <c r="AE808" s="82"/>
      <c r="AF808" s="82"/>
      <c r="AG808" s="82"/>
      <c r="AH808" s="82"/>
      <c r="AI808" s="82"/>
      <c r="AJ808" s="82"/>
      <c r="AK808" s="82"/>
      <c r="AL808" s="82"/>
      <c r="AM808" s="147"/>
      <c r="AN808" s="82"/>
      <c r="AO808" s="82"/>
      <c r="AP808" s="82"/>
      <c r="AQ808" s="82"/>
      <c r="AR808" s="82"/>
      <c r="AS808" s="82"/>
      <c r="AT808" s="82"/>
      <c r="AU808" s="82"/>
      <c r="AV808" s="82"/>
      <c r="AW808" s="82"/>
      <c r="AX808" s="82"/>
      <c r="AY808" s="82"/>
      <c r="AZ808" s="82"/>
      <c r="BA808" s="82"/>
      <c r="BB808" s="147"/>
      <c r="BC808" s="82"/>
      <c r="BD808" s="82"/>
      <c r="BE808" s="82"/>
      <c r="BF808" s="82"/>
      <c r="BG808" s="82"/>
      <c r="BH808" s="82"/>
      <c r="BI808" s="82"/>
      <c r="BJ808" s="82"/>
      <c r="BK808" s="82"/>
      <c r="BL808" s="82"/>
      <c r="BM808" s="82"/>
      <c r="BN808" s="147"/>
      <c r="BO808" s="170"/>
      <c r="BP808" s="165"/>
    </row>
    <row r="809" spans="1:68" ht="22.5" customHeight="1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237"/>
      <c r="N809" s="82"/>
      <c r="O809" s="82"/>
      <c r="P809" s="82"/>
      <c r="Q809" s="82"/>
      <c r="R809" s="82"/>
      <c r="S809" s="82"/>
      <c r="T809" s="147"/>
      <c r="U809" s="82"/>
      <c r="V809" s="82"/>
      <c r="W809" s="82"/>
      <c r="X809" s="82"/>
      <c r="Y809" s="82"/>
      <c r="Z809" s="82"/>
      <c r="AA809" s="82"/>
      <c r="AB809" s="82"/>
      <c r="AC809" s="82"/>
      <c r="AD809" s="82"/>
      <c r="AE809" s="82"/>
      <c r="AF809" s="82"/>
      <c r="AG809" s="82"/>
      <c r="AH809" s="82"/>
      <c r="AI809" s="82"/>
      <c r="AJ809" s="82"/>
      <c r="AK809" s="82"/>
      <c r="AL809" s="82"/>
      <c r="AM809" s="147"/>
      <c r="AN809" s="82"/>
      <c r="AO809" s="82"/>
      <c r="AP809" s="82"/>
      <c r="AQ809" s="82"/>
      <c r="AR809" s="82"/>
      <c r="AS809" s="82"/>
      <c r="AT809" s="82"/>
      <c r="AU809" s="82"/>
      <c r="AV809" s="82"/>
      <c r="AW809" s="82"/>
      <c r="AX809" s="82"/>
      <c r="AY809" s="82"/>
      <c r="AZ809" s="82"/>
      <c r="BA809" s="82"/>
      <c r="BB809" s="147"/>
      <c r="BC809" s="82"/>
      <c r="BD809" s="82"/>
      <c r="BE809" s="82"/>
      <c r="BF809" s="82"/>
      <c r="BG809" s="82"/>
      <c r="BH809" s="82"/>
      <c r="BI809" s="82"/>
      <c r="BJ809" s="82"/>
      <c r="BK809" s="82"/>
      <c r="BL809" s="82"/>
      <c r="BM809" s="82"/>
      <c r="BN809" s="147"/>
      <c r="BO809" s="170"/>
      <c r="BP809" s="165"/>
    </row>
    <row r="810" spans="1:68" ht="22.5" customHeight="1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237"/>
      <c r="N810" s="82"/>
      <c r="O810" s="82"/>
      <c r="P810" s="82"/>
      <c r="Q810" s="82"/>
      <c r="R810" s="82"/>
      <c r="S810" s="82"/>
      <c r="T810" s="147"/>
      <c r="U810" s="82"/>
      <c r="V810" s="82"/>
      <c r="W810" s="82"/>
      <c r="X810" s="82"/>
      <c r="Y810" s="82"/>
      <c r="Z810" s="82"/>
      <c r="AA810" s="82"/>
      <c r="AB810" s="82"/>
      <c r="AC810" s="82"/>
      <c r="AD810" s="82"/>
      <c r="AE810" s="82"/>
      <c r="AF810" s="82"/>
      <c r="AG810" s="82"/>
      <c r="AH810" s="82"/>
      <c r="AI810" s="82"/>
      <c r="AJ810" s="82"/>
      <c r="AK810" s="82"/>
      <c r="AL810" s="82"/>
      <c r="AM810" s="147"/>
      <c r="AN810" s="82"/>
      <c r="AO810" s="82"/>
      <c r="AP810" s="82"/>
      <c r="AQ810" s="82"/>
      <c r="AR810" s="82"/>
      <c r="AS810" s="82"/>
      <c r="AT810" s="82"/>
      <c r="AU810" s="82"/>
      <c r="AV810" s="82"/>
      <c r="AW810" s="82"/>
      <c r="AX810" s="82"/>
      <c r="AY810" s="82"/>
      <c r="AZ810" s="82"/>
      <c r="BA810" s="82"/>
      <c r="BB810" s="147"/>
      <c r="BC810" s="82"/>
      <c r="BD810" s="82"/>
      <c r="BE810" s="82"/>
      <c r="BF810" s="82"/>
      <c r="BG810" s="82"/>
      <c r="BH810" s="82"/>
      <c r="BI810" s="82"/>
      <c r="BJ810" s="82"/>
      <c r="BK810" s="82"/>
      <c r="BL810" s="82"/>
      <c r="BM810" s="82"/>
      <c r="BN810" s="147"/>
      <c r="BO810" s="170"/>
      <c r="BP810" s="165"/>
    </row>
    <row r="811" spans="1:68" ht="22.5" customHeight="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237"/>
      <c r="N811" s="82"/>
      <c r="O811" s="82"/>
      <c r="P811" s="82"/>
      <c r="Q811" s="82"/>
      <c r="R811" s="82"/>
      <c r="S811" s="82"/>
      <c r="T811" s="147"/>
      <c r="U811" s="82"/>
      <c r="V811" s="82"/>
      <c r="W811" s="82"/>
      <c r="X811" s="82"/>
      <c r="Y811" s="82"/>
      <c r="Z811" s="82"/>
      <c r="AA811" s="82"/>
      <c r="AB811" s="82"/>
      <c r="AC811" s="82"/>
      <c r="AD811" s="82"/>
      <c r="AE811" s="82"/>
      <c r="AF811" s="82"/>
      <c r="AG811" s="82"/>
      <c r="AH811" s="82"/>
      <c r="AI811" s="82"/>
      <c r="AJ811" s="82"/>
      <c r="AK811" s="82"/>
      <c r="AL811" s="82"/>
      <c r="AM811" s="147"/>
      <c r="AN811" s="82"/>
      <c r="AO811" s="82"/>
      <c r="AP811" s="82"/>
      <c r="AQ811" s="82"/>
      <c r="AR811" s="82"/>
      <c r="AS811" s="82"/>
      <c r="AT811" s="82"/>
      <c r="AU811" s="82"/>
      <c r="AV811" s="82"/>
      <c r="AW811" s="82"/>
      <c r="AX811" s="82"/>
      <c r="AY811" s="82"/>
      <c r="AZ811" s="82"/>
      <c r="BA811" s="82"/>
      <c r="BB811" s="147"/>
      <c r="BC811" s="82"/>
      <c r="BD811" s="82"/>
      <c r="BE811" s="82"/>
      <c r="BF811" s="82"/>
      <c r="BG811" s="82"/>
      <c r="BH811" s="82"/>
      <c r="BI811" s="82"/>
      <c r="BJ811" s="82"/>
      <c r="BK811" s="82"/>
      <c r="BL811" s="82"/>
      <c r="BM811" s="82"/>
      <c r="BN811" s="147"/>
      <c r="BO811" s="170"/>
      <c r="BP811" s="165"/>
    </row>
    <row r="812" spans="1:68" ht="22.5" customHeight="1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237"/>
      <c r="N812" s="82"/>
      <c r="O812" s="82"/>
      <c r="P812" s="82"/>
      <c r="Q812" s="82"/>
      <c r="R812" s="82"/>
      <c r="S812" s="82"/>
      <c r="T812" s="147"/>
      <c r="U812" s="82"/>
      <c r="V812" s="82"/>
      <c r="W812" s="82"/>
      <c r="X812" s="82"/>
      <c r="Y812" s="82"/>
      <c r="Z812" s="82"/>
      <c r="AA812" s="82"/>
      <c r="AB812" s="82"/>
      <c r="AC812" s="82"/>
      <c r="AD812" s="82"/>
      <c r="AE812" s="82"/>
      <c r="AF812" s="82"/>
      <c r="AG812" s="82"/>
      <c r="AH812" s="82"/>
      <c r="AI812" s="82"/>
      <c r="AJ812" s="82"/>
      <c r="AK812" s="82"/>
      <c r="AL812" s="82"/>
      <c r="AM812" s="147"/>
      <c r="AN812" s="82"/>
      <c r="AO812" s="82"/>
      <c r="AP812" s="82"/>
      <c r="AQ812" s="82"/>
      <c r="AR812" s="82"/>
      <c r="AS812" s="82"/>
      <c r="AT812" s="82"/>
      <c r="AU812" s="82"/>
      <c r="AV812" s="82"/>
      <c r="AW812" s="82"/>
      <c r="AX812" s="82"/>
      <c r="AY812" s="82"/>
      <c r="AZ812" s="82"/>
      <c r="BA812" s="82"/>
      <c r="BB812" s="147"/>
      <c r="BC812" s="82"/>
      <c r="BD812" s="82"/>
      <c r="BE812" s="82"/>
      <c r="BF812" s="82"/>
      <c r="BG812" s="82"/>
      <c r="BH812" s="82"/>
      <c r="BI812" s="82"/>
      <c r="BJ812" s="82"/>
      <c r="BK812" s="82"/>
      <c r="BL812" s="82"/>
      <c r="BM812" s="82"/>
      <c r="BN812" s="147"/>
      <c r="BO812" s="170"/>
      <c r="BP812" s="165"/>
    </row>
    <row r="813" spans="1:68" ht="22.5" customHeight="1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237"/>
      <c r="N813" s="82"/>
      <c r="O813" s="82"/>
      <c r="P813" s="82"/>
      <c r="Q813" s="82"/>
      <c r="R813" s="82"/>
      <c r="S813" s="82"/>
      <c r="T813" s="147"/>
      <c r="U813" s="82"/>
      <c r="V813" s="82"/>
      <c r="W813" s="82"/>
      <c r="X813" s="82"/>
      <c r="Y813" s="82"/>
      <c r="Z813" s="82"/>
      <c r="AA813" s="82"/>
      <c r="AB813" s="82"/>
      <c r="AC813" s="82"/>
      <c r="AD813" s="82"/>
      <c r="AE813" s="82"/>
      <c r="AF813" s="82"/>
      <c r="AG813" s="82"/>
      <c r="AH813" s="82"/>
      <c r="AI813" s="82"/>
      <c r="AJ813" s="82"/>
      <c r="AK813" s="82"/>
      <c r="AL813" s="82"/>
      <c r="AM813" s="147"/>
      <c r="AN813" s="82"/>
      <c r="AO813" s="82"/>
      <c r="AP813" s="82"/>
      <c r="AQ813" s="82"/>
      <c r="AR813" s="82"/>
      <c r="AS813" s="82"/>
      <c r="AT813" s="82"/>
      <c r="AU813" s="82"/>
      <c r="AV813" s="82"/>
      <c r="AW813" s="82"/>
      <c r="AX813" s="82"/>
      <c r="AY813" s="82"/>
      <c r="AZ813" s="82"/>
      <c r="BA813" s="82"/>
      <c r="BB813" s="147"/>
      <c r="BC813" s="82"/>
      <c r="BD813" s="82"/>
      <c r="BE813" s="82"/>
      <c r="BF813" s="82"/>
      <c r="BG813" s="82"/>
      <c r="BH813" s="82"/>
      <c r="BI813" s="82"/>
      <c r="BJ813" s="82"/>
      <c r="BK813" s="82"/>
      <c r="BL813" s="82"/>
      <c r="BM813" s="82"/>
      <c r="BN813" s="147"/>
      <c r="BO813" s="170"/>
      <c r="BP813" s="165"/>
    </row>
    <row r="814" spans="1:68" ht="22.5" customHeight="1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237"/>
      <c r="N814" s="82"/>
      <c r="O814" s="82"/>
      <c r="P814" s="82"/>
      <c r="Q814" s="82"/>
      <c r="R814" s="82"/>
      <c r="S814" s="82"/>
      <c r="T814" s="147"/>
      <c r="U814" s="82"/>
      <c r="V814" s="82"/>
      <c r="W814" s="82"/>
      <c r="X814" s="82"/>
      <c r="Y814" s="82"/>
      <c r="Z814" s="82"/>
      <c r="AA814" s="82"/>
      <c r="AB814" s="82"/>
      <c r="AC814" s="82"/>
      <c r="AD814" s="82"/>
      <c r="AE814" s="82"/>
      <c r="AF814" s="82"/>
      <c r="AG814" s="82"/>
      <c r="AH814" s="82"/>
      <c r="AI814" s="82"/>
      <c r="AJ814" s="82"/>
      <c r="AK814" s="82"/>
      <c r="AL814" s="82"/>
      <c r="AM814" s="147"/>
      <c r="AN814" s="82"/>
      <c r="AO814" s="82"/>
      <c r="AP814" s="82"/>
      <c r="AQ814" s="82"/>
      <c r="AR814" s="82"/>
      <c r="AS814" s="82"/>
      <c r="AT814" s="82"/>
      <c r="AU814" s="82"/>
      <c r="AV814" s="82"/>
      <c r="AW814" s="82"/>
      <c r="AX814" s="82"/>
      <c r="AY814" s="82"/>
      <c r="AZ814" s="82"/>
      <c r="BA814" s="82"/>
      <c r="BB814" s="147"/>
      <c r="BC814" s="82"/>
      <c r="BD814" s="82"/>
      <c r="BE814" s="82"/>
      <c r="BF814" s="82"/>
      <c r="BG814" s="82"/>
      <c r="BH814" s="82"/>
      <c r="BI814" s="82"/>
      <c r="BJ814" s="82"/>
      <c r="BK814" s="82"/>
      <c r="BL814" s="82"/>
      <c r="BM814" s="82"/>
      <c r="BN814" s="147"/>
      <c r="BO814" s="170"/>
      <c r="BP814" s="165"/>
    </row>
    <row r="815" spans="1:68" ht="22.5" customHeight="1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237"/>
      <c r="N815" s="82"/>
      <c r="O815" s="82"/>
      <c r="P815" s="82"/>
      <c r="Q815" s="82"/>
      <c r="R815" s="82"/>
      <c r="S815" s="82"/>
      <c r="T815" s="147"/>
      <c r="U815" s="82"/>
      <c r="V815" s="82"/>
      <c r="W815" s="82"/>
      <c r="X815" s="82"/>
      <c r="Y815" s="82"/>
      <c r="Z815" s="82"/>
      <c r="AA815" s="82"/>
      <c r="AB815" s="82"/>
      <c r="AC815" s="82"/>
      <c r="AD815" s="82"/>
      <c r="AE815" s="82"/>
      <c r="AF815" s="82"/>
      <c r="AG815" s="82"/>
      <c r="AH815" s="82"/>
      <c r="AI815" s="82"/>
      <c r="AJ815" s="82"/>
      <c r="AK815" s="82"/>
      <c r="AL815" s="82"/>
      <c r="AM815" s="147"/>
      <c r="AN815" s="82"/>
      <c r="AO815" s="82"/>
      <c r="AP815" s="82"/>
      <c r="AQ815" s="82"/>
      <c r="AR815" s="82"/>
      <c r="AS815" s="82"/>
      <c r="AT815" s="82"/>
      <c r="AU815" s="82"/>
      <c r="AV815" s="82"/>
      <c r="AW815" s="82"/>
      <c r="AX815" s="82"/>
      <c r="AY815" s="82"/>
      <c r="AZ815" s="82"/>
      <c r="BA815" s="82"/>
      <c r="BB815" s="147"/>
      <c r="BC815" s="82"/>
      <c r="BD815" s="82"/>
      <c r="BE815" s="82"/>
      <c r="BF815" s="82"/>
      <c r="BG815" s="82"/>
      <c r="BH815" s="82"/>
      <c r="BI815" s="82"/>
      <c r="BJ815" s="82"/>
      <c r="BK815" s="82"/>
      <c r="BL815" s="82"/>
      <c r="BM815" s="82"/>
      <c r="BN815" s="147"/>
      <c r="BO815" s="170"/>
      <c r="BP815" s="165"/>
    </row>
    <row r="816" spans="1:68" ht="22.5" customHeight="1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237"/>
      <c r="N816" s="82"/>
      <c r="O816" s="82"/>
      <c r="P816" s="82"/>
      <c r="Q816" s="82"/>
      <c r="R816" s="82"/>
      <c r="S816" s="82"/>
      <c r="T816" s="147"/>
      <c r="U816" s="82"/>
      <c r="V816" s="82"/>
      <c r="W816" s="82"/>
      <c r="X816" s="82"/>
      <c r="Y816" s="82"/>
      <c r="Z816" s="82"/>
      <c r="AA816" s="82"/>
      <c r="AB816" s="82"/>
      <c r="AC816" s="82"/>
      <c r="AD816" s="82"/>
      <c r="AE816" s="82"/>
      <c r="AF816" s="82"/>
      <c r="AG816" s="82"/>
      <c r="AH816" s="82"/>
      <c r="AI816" s="82"/>
      <c r="AJ816" s="82"/>
      <c r="AK816" s="82"/>
      <c r="AL816" s="82"/>
      <c r="AM816" s="147"/>
      <c r="AN816" s="82"/>
      <c r="AO816" s="82"/>
      <c r="AP816" s="82"/>
      <c r="AQ816" s="82"/>
      <c r="AR816" s="82"/>
      <c r="AS816" s="82"/>
      <c r="AT816" s="82"/>
      <c r="AU816" s="82"/>
      <c r="AV816" s="82"/>
      <c r="AW816" s="82"/>
      <c r="AX816" s="82"/>
      <c r="AY816" s="82"/>
      <c r="AZ816" s="82"/>
      <c r="BA816" s="82"/>
      <c r="BB816" s="147"/>
      <c r="BC816" s="82"/>
      <c r="BD816" s="82"/>
      <c r="BE816" s="82"/>
      <c r="BF816" s="82"/>
      <c r="BG816" s="82"/>
      <c r="BH816" s="82"/>
      <c r="BI816" s="82"/>
      <c r="BJ816" s="82"/>
      <c r="BK816" s="82"/>
      <c r="BL816" s="82"/>
      <c r="BM816" s="82"/>
      <c r="BN816" s="147"/>
      <c r="BO816" s="170"/>
      <c r="BP816" s="165"/>
    </row>
    <row r="817" spans="1:68" ht="22.5" customHeight="1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237"/>
      <c r="N817" s="82"/>
      <c r="O817" s="82"/>
      <c r="P817" s="82"/>
      <c r="Q817" s="82"/>
      <c r="R817" s="82"/>
      <c r="S817" s="82"/>
      <c r="T817" s="147"/>
      <c r="U817" s="82"/>
      <c r="V817" s="82"/>
      <c r="W817" s="82"/>
      <c r="X817" s="82"/>
      <c r="Y817" s="82"/>
      <c r="Z817" s="82"/>
      <c r="AA817" s="82"/>
      <c r="AB817" s="82"/>
      <c r="AC817" s="82"/>
      <c r="AD817" s="82"/>
      <c r="AE817" s="82"/>
      <c r="AF817" s="82"/>
      <c r="AG817" s="82"/>
      <c r="AH817" s="82"/>
      <c r="AI817" s="82"/>
      <c r="AJ817" s="82"/>
      <c r="AK817" s="82"/>
      <c r="AL817" s="82"/>
      <c r="AM817" s="147"/>
      <c r="AN817" s="82"/>
      <c r="AO817" s="82"/>
      <c r="AP817" s="82"/>
      <c r="AQ817" s="82"/>
      <c r="AR817" s="82"/>
      <c r="AS817" s="82"/>
      <c r="AT817" s="82"/>
      <c r="AU817" s="82"/>
      <c r="AV817" s="82"/>
      <c r="AW817" s="82"/>
      <c r="AX817" s="82"/>
      <c r="AY817" s="82"/>
      <c r="AZ817" s="82"/>
      <c r="BA817" s="82"/>
      <c r="BB817" s="147"/>
      <c r="BC817" s="82"/>
      <c r="BD817" s="82"/>
      <c r="BE817" s="82"/>
      <c r="BF817" s="82"/>
      <c r="BG817" s="82"/>
      <c r="BH817" s="82"/>
      <c r="BI817" s="82"/>
      <c r="BJ817" s="82"/>
      <c r="BK817" s="82"/>
      <c r="BL817" s="82"/>
      <c r="BM817" s="82"/>
      <c r="BN817" s="147"/>
      <c r="BO817" s="170"/>
      <c r="BP817" s="165"/>
    </row>
    <row r="818" spans="1:68" ht="22.5" customHeight="1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237"/>
      <c r="N818" s="82"/>
      <c r="O818" s="82"/>
      <c r="P818" s="82"/>
      <c r="Q818" s="82"/>
      <c r="R818" s="82"/>
      <c r="S818" s="82"/>
      <c r="T818" s="147"/>
      <c r="U818" s="82"/>
      <c r="V818" s="82"/>
      <c r="W818" s="82"/>
      <c r="X818" s="82"/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  <c r="AL818" s="82"/>
      <c r="AM818" s="147"/>
      <c r="AN818" s="82"/>
      <c r="AO818" s="82"/>
      <c r="AP818" s="82"/>
      <c r="AQ818" s="82"/>
      <c r="AR818" s="82"/>
      <c r="AS818" s="82"/>
      <c r="AT818" s="82"/>
      <c r="AU818" s="82"/>
      <c r="AV818" s="82"/>
      <c r="AW818" s="82"/>
      <c r="AX818" s="82"/>
      <c r="AY818" s="82"/>
      <c r="AZ818" s="82"/>
      <c r="BA818" s="82"/>
      <c r="BB818" s="147"/>
      <c r="BC818" s="82"/>
      <c r="BD818" s="82"/>
      <c r="BE818" s="82"/>
      <c r="BF818" s="82"/>
      <c r="BG818" s="82"/>
      <c r="BH818" s="82"/>
      <c r="BI818" s="82"/>
      <c r="BJ818" s="82"/>
      <c r="BK818" s="82"/>
      <c r="BL818" s="82"/>
      <c r="BM818" s="82"/>
      <c r="BN818" s="147"/>
      <c r="BO818" s="170"/>
      <c r="BP818" s="165"/>
    </row>
    <row r="819" spans="1:68" ht="22.5" customHeight="1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237"/>
      <c r="N819" s="82"/>
      <c r="O819" s="82"/>
      <c r="P819" s="82"/>
      <c r="Q819" s="82"/>
      <c r="R819" s="82"/>
      <c r="S819" s="82"/>
      <c r="T819" s="147"/>
      <c r="U819" s="82"/>
      <c r="V819" s="82"/>
      <c r="W819" s="82"/>
      <c r="X819" s="82"/>
      <c r="Y819" s="82"/>
      <c r="Z819" s="82"/>
      <c r="AA819" s="82"/>
      <c r="AB819" s="82"/>
      <c r="AC819" s="82"/>
      <c r="AD819" s="82"/>
      <c r="AE819" s="82"/>
      <c r="AF819" s="82"/>
      <c r="AG819" s="82"/>
      <c r="AH819" s="82"/>
      <c r="AI819" s="82"/>
      <c r="AJ819" s="82"/>
      <c r="AK819" s="82"/>
      <c r="AL819" s="82"/>
      <c r="AM819" s="147"/>
      <c r="AN819" s="82"/>
      <c r="AO819" s="82"/>
      <c r="AP819" s="82"/>
      <c r="AQ819" s="82"/>
      <c r="AR819" s="82"/>
      <c r="AS819" s="82"/>
      <c r="AT819" s="82"/>
      <c r="AU819" s="82"/>
      <c r="AV819" s="82"/>
      <c r="AW819" s="82"/>
      <c r="AX819" s="82"/>
      <c r="AY819" s="82"/>
      <c r="AZ819" s="82"/>
      <c r="BA819" s="82"/>
      <c r="BB819" s="147"/>
      <c r="BC819" s="82"/>
      <c r="BD819" s="82"/>
      <c r="BE819" s="82"/>
      <c r="BF819" s="82"/>
      <c r="BG819" s="82"/>
      <c r="BH819" s="82"/>
      <c r="BI819" s="82"/>
      <c r="BJ819" s="82"/>
      <c r="BK819" s="82"/>
      <c r="BL819" s="82"/>
      <c r="BM819" s="82"/>
      <c r="BN819" s="147"/>
      <c r="BO819" s="170"/>
      <c r="BP819" s="165"/>
    </row>
    <row r="820" spans="1:68" ht="22.5" customHeight="1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237"/>
      <c r="N820" s="82"/>
      <c r="O820" s="82"/>
      <c r="P820" s="82"/>
      <c r="Q820" s="82"/>
      <c r="R820" s="82"/>
      <c r="S820" s="82"/>
      <c r="T820" s="147"/>
      <c r="U820" s="82"/>
      <c r="V820" s="82"/>
      <c r="W820" s="82"/>
      <c r="X820" s="82"/>
      <c r="Y820" s="82"/>
      <c r="Z820" s="82"/>
      <c r="AA820" s="82"/>
      <c r="AB820" s="82"/>
      <c r="AC820" s="82"/>
      <c r="AD820" s="82"/>
      <c r="AE820" s="82"/>
      <c r="AF820" s="82"/>
      <c r="AG820" s="82"/>
      <c r="AH820" s="82"/>
      <c r="AI820" s="82"/>
      <c r="AJ820" s="82"/>
      <c r="AK820" s="82"/>
      <c r="AL820" s="82"/>
      <c r="AM820" s="147"/>
      <c r="AN820" s="82"/>
      <c r="AO820" s="82"/>
      <c r="AP820" s="82"/>
      <c r="AQ820" s="82"/>
      <c r="AR820" s="82"/>
      <c r="AS820" s="82"/>
      <c r="AT820" s="82"/>
      <c r="AU820" s="82"/>
      <c r="AV820" s="82"/>
      <c r="AW820" s="82"/>
      <c r="AX820" s="82"/>
      <c r="AY820" s="82"/>
      <c r="AZ820" s="82"/>
      <c r="BA820" s="82"/>
      <c r="BB820" s="147"/>
      <c r="BC820" s="82"/>
      <c r="BD820" s="82"/>
      <c r="BE820" s="82"/>
      <c r="BF820" s="82"/>
      <c r="BG820" s="82"/>
      <c r="BH820" s="82"/>
      <c r="BI820" s="82"/>
      <c r="BJ820" s="82"/>
      <c r="BK820" s="82"/>
      <c r="BL820" s="82"/>
      <c r="BM820" s="82"/>
      <c r="BN820" s="147"/>
      <c r="BO820" s="170"/>
      <c r="BP820" s="165"/>
    </row>
    <row r="821" spans="1:68" ht="22.5" customHeight="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237"/>
      <c r="N821" s="82"/>
      <c r="O821" s="82"/>
      <c r="P821" s="82"/>
      <c r="Q821" s="82"/>
      <c r="R821" s="82"/>
      <c r="S821" s="82"/>
      <c r="T821" s="147"/>
      <c r="U821" s="82"/>
      <c r="V821" s="82"/>
      <c r="W821" s="82"/>
      <c r="X821" s="82"/>
      <c r="Y821" s="82"/>
      <c r="Z821" s="82"/>
      <c r="AA821" s="82"/>
      <c r="AB821" s="82"/>
      <c r="AC821" s="82"/>
      <c r="AD821" s="82"/>
      <c r="AE821" s="82"/>
      <c r="AF821" s="82"/>
      <c r="AG821" s="82"/>
      <c r="AH821" s="82"/>
      <c r="AI821" s="82"/>
      <c r="AJ821" s="82"/>
      <c r="AK821" s="82"/>
      <c r="AL821" s="82"/>
      <c r="AM821" s="147"/>
      <c r="AN821" s="82"/>
      <c r="AO821" s="82"/>
      <c r="AP821" s="82"/>
      <c r="AQ821" s="82"/>
      <c r="AR821" s="82"/>
      <c r="AS821" s="82"/>
      <c r="AT821" s="82"/>
      <c r="AU821" s="82"/>
      <c r="AV821" s="82"/>
      <c r="AW821" s="82"/>
      <c r="AX821" s="82"/>
      <c r="AY821" s="82"/>
      <c r="AZ821" s="82"/>
      <c r="BA821" s="82"/>
      <c r="BB821" s="147"/>
      <c r="BC821" s="82"/>
      <c r="BD821" s="82"/>
      <c r="BE821" s="82"/>
      <c r="BF821" s="82"/>
      <c r="BG821" s="82"/>
      <c r="BH821" s="82"/>
      <c r="BI821" s="82"/>
      <c r="BJ821" s="82"/>
      <c r="BK821" s="82"/>
      <c r="BL821" s="82"/>
      <c r="BM821" s="82"/>
      <c r="BN821" s="147"/>
      <c r="BO821" s="170"/>
      <c r="BP821" s="165"/>
    </row>
    <row r="822" spans="1:68" ht="22.5" customHeight="1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237"/>
      <c r="N822" s="82"/>
      <c r="O822" s="82"/>
      <c r="P822" s="82"/>
      <c r="Q822" s="82"/>
      <c r="R822" s="82"/>
      <c r="S822" s="82"/>
      <c r="T822" s="147"/>
      <c r="U822" s="82"/>
      <c r="V822" s="82"/>
      <c r="W822" s="82"/>
      <c r="X822" s="82"/>
      <c r="Y822" s="82"/>
      <c r="Z822" s="82"/>
      <c r="AA822" s="82"/>
      <c r="AB822" s="82"/>
      <c r="AC822" s="82"/>
      <c r="AD822" s="82"/>
      <c r="AE822" s="82"/>
      <c r="AF822" s="82"/>
      <c r="AG822" s="82"/>
      <c r="AH822" s="82"/>
      <c r="AI822" s="82"/>
      <c r="AJ822" s="82"/>
      <c r="AK822" s="82"/>
      <c r="AL822" s="82"/>
      <c r="AM822" s="147"/>
      <c r="AN822" s="82"/>
      <c r="AO822" s="82"/>
      <c r="AP822" s="82"/>
      <c r="AQ822" s="82"/>
      <c r="AR822" s="82"/>
      <c r="AS822" s="82"/>
      <c r="AT822" s="82"/>
      <c r="AU822" s="82"/>
      <c r="AV822" s="82"/>
      <c r="AW822" s="82"/>
      <c r="AX822" s="82"/>
      <c r="AY822" s="82"/>
      <c r="AZ822" s="82"/>
      <c r="BA822" s="82"/>
      <c r="BB822" s="147"/>
      <c r="BC822" s="82"/>
      <c r="BD822" s="82"/>
      <c r="BE822" s="82"/>
      <c r="BF822" s="82"/>
      <c r="BG822" s="82"/>
      <c r="BH822" s="82"/>
      <c r="BI822" s="82"/>
      <c r="BJ822" s="82"/>
      <c r="BK822" s="82"/>
      <c r="BL822" s="82"/>
      <c r="BM822" s="82"/>
      <c r="BN822" s="147"/>
      <c r="BO822" s="170"/>
      <c r="BP822" s="165"/>
    </row>
    <row r="823" spans="1:68" ht="22.5" customHeight="1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237"/>
      <c r="N823" s="82"/>
      <c r="O823" s="82"/>
      <c r="P823" s="82"/>
      <c r="Q823" s="82"/>
      <c r="R823" s="82"/>
      <c r="S823" s="82"/>
      <c r="T823" s="147"/>
      <c r="U823" s="82"/>
      <c r="V823" s="82"/>
      <c r="W823" s="82"/>
      <c r="X823" s="82"/>
      <c r="Y823" s="82"/>
      <c r="Z823" s="82"/>
      <c r="AA823" s="82"/>
      <c r="AB823" s="82"/>
      <c r="AC823" s="82"/>
      <c r="AD823" s="82"/>
      <c r="AE823" s="82"/>
      <c r="AF823" s="82"/>
      <c r="AG823" s="82"/>
      <c r="AH823" s="82"/>
      <c r="AI823" s="82"/>
      <c r="AJ823" s="82"/>
      <c r="AK823" s="82"/>
      <c r="AL823" s="82"/>
      <c r="AM823" s="147"/>
      <c r="AN823" s="82"/>
      <c r="AO823" s="82"/>
      <c r="AP823" s="82"/>
      <c r="AQ823" s="82"/>
      <c r="AR823" s="82"/>
      <c r="AS823" s="82"/>
      <c r="AT823" s="82"/>
      <c r="AU823" s="82"/>
      <c r="AV823" s="82"/>
      <c r="AW823" s="82"/>
      <c r="AX823" s="82"/>
      <c r="AY823" s="82"/>
      <c r="AZ823" s="82"/>
      <c r="BA823" s="82"/>
      <c r="BB823" s="147"/>
      <c r="BC823" s="82"/>
      <c r="BD823" s="82"/>
      <c r="BE823" s="82"/>
      <c r="BF823" s="82"/>
      <c r="BG823" s="82"/>
      <c r="BH823" s="82"/>
      <c r="BI823" s="82"/>
      <c r="BJ823" s="82"/>
      <c r="BK823" s="82"/>
      <c r="BL823" s="82"/>
      <c r="BM823" s="82"/>
      <c r="BN823" s="147"/>
      <c r="BO823" s="170"/>
      <c r="BP823" s="165"/>
    </row>
    <row r="824" spans="1:68" ht="22.5" customHeight="1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237"/>
      <c r="N824" s="82"/>
      <c r="O824" s="82"/>
      <c r="P824" s="82"/>
      <c r="Q824" s="82"/>
      <c r="R824" s="82"/>
      <c r="S824" s="82"/>
      <c r="T824" s="147"/>
      <c r="U824" s="82"/>
      <c r="V824" s="82"/>
      <c r="W824" s="82"/>
      <c r="X824" s="82"/>
      <c r="Y824" s="82"/>
      <c r="Z824" s="82"/>
      <c r="AA824" s="82"/>
      <c r="AB824" s="82"/>
      <c r="AC824" s="82"/>
      <c r="AD824" s="82"/>
      <c r="AE824" s="82"/>
      <c r="AF824" s="82"/>
      <c r="AG824" s="82"/>
      <c r="AH824" s="82"/>
      <c r="AI824" s="82"/>
      <c r="AJ824" s="82"/>
      <c r="AK824" s="82"/>
      <c r="AL824" s="82"/>
      <c r="AM824" s="147"/>
      <c r="AN824" s="82"/>
      <c r="AO824" s="82"/>
      <c r="AP824" s="82"/>
      <c r="AQ824" s="82"/>
      <c r="AR824" s="82"/>
      <c r="AS824" s="82"/>
      <c r="AT824" s="82"/>
      <c r="AU824" s="82"/>
      <c r="AV824" s="82"/>
      <c r="AW824" s="82"/>
      <c r="AX824" s="82"/>
      <c r="AY824" s="82"/>
      <c r="AZ824" s="82"/>
      <c r="BA824" s="82"/>
      <c r="BB824" s="147"/>
      <c r="BC824" s="82"/>
      <c r="BD824" s="82"/>
      <c r="BE824" s="82"/>
      <c r="BF824" s="82"/>
      <c r="BG824" s="82"/>
      <c r="BH824" s="82"/>
      <c r="BI824" s="82"/>
      <c r="BJ824" s="82"/>
      <c r="BK824" s="82"/>
      <c r="BL824" s="82"/>
      <c r="BM824" s="82"/>
      <c r="BN824" s="147"/>
      <c r="BO824" s="170"/>
      <c r="BP824" s="165"/>
    </row>
    <row r="825" spans="1:68" ht="22.5" customHeight="1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237"/>
      <c r="N825" s="82"/>
      <c r="O825" s="82"/>
      <c r="P825" s="82"/>
      <c r="Q825" s="82"/>
      <c r="R825" s="82"/>
      <c r="S825" s="82"/>
      <c r="T825" s="147"/>
      <c r="U825" s="82"/>
      <c r="V825" s="82"/>
      <c r="W825" s="82"/>
      <c r="X825" s="82"/>
      <c r="Y825" s="82"/>
      <c r="Z825" s="82"/>
      <c r="AA825" s="82"/>
      <c r="AB825" s="82"/>
      <c r="AC825" s="82"/>
      <c r="AD825" s="82"/>
      <c r="AE825" s="82"/>
      <c r="AF825" s="82"/>
      <c r="AG825" s="82"/>
      <c r="AH825" s="82"/>
      <c r="AI825" s="82"/>
      <c r="AJ825" s="82"/>
      <c r="AK825" s="82"/>
      <c r="AL825" s="82"/>
      <c r="AM825" s="147"/>
      <c r="AN825" s="82"/>
      <c r="AO825" s="82"/>
      <c r="AP825" s="82"/>
      <c r="AQ825" s="82"/>
      <c r="AR825" s="82"/>
      <c r="AS825" s="82"/>
      <c r="AT825" s="82"/>
      <c r="AU825" s="82"/>
      <c r="AV825" s="82"/>
      <c r="AW825" s="82"/>
      <c r="AX825" s="82"/>
      <c r="AY825" s="82"/>
      <c r="AZ825" s="82"/>
      <c r="BA825" s="82"/>
      <c r="BB825" s="147"/>
      <c r="BC825" s="82"/>
      <c r="BD825" s="82"/>
      <c r="BE825" s="82"/>
      <c r="BF825" s="82"/>
      <c r="BG825" s="82"/>
      <c r="BH825" s="82"/>
      <c r="BI825" s="82"/>
      <c r="BJ825" s="82"/>
      <c r="BK825" s="82"/>
      <c r="BL825" s="82"/>
      <c r="BM825" s="82"/>
      <c r="BN825" s="147"/>
      <c r="BO825" s="170"/>
      <c r="BP825" s="165"/>
    </row>
    <row r="826" spans="1:68" ht="22.5" customHeight="1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237"/>
      <c r="N826" s="82"/>
      <c r="O826" s="82"/>
      <c r="P826" s="82"/>
      <c r="Q826" s="82"/>
      <c r="R826" s="82"/>
      <c r="S826" s="82"/>
      <c r="T826" s="147"/>
      <c r="U826" s="82"/>
      <c r="V826" s="82"/>
      <c r="W826" s="82"/>
      <c r="X826" s="82"/>
      <c r="Y826" s="82"/>
      <c r="Z826" s="82"/>
      <c r="AA826" s="82"/>
      <c r="AB826" s="82"/>
      <c r="AC826" s="82"/>
      <c r="AD826" s="82"/>
      <c r="AE826" s="82"/>
      <c r="AF826" s="82"/>
      <c r="AG826" s="82"/>
      <c r="AH826" s="82"/>
      <c r="AI826" s="82"/>
      <c r="AJ826" s="82"/>
      <c r="AK826" s="82"/>
      <c r="AL826" s="82"/>
      <c r="AM826" s="147"/>
      <c r="AN826" s="82"/>
      <c r="AO826" s="82"/>
      <c r="AP826" s="82"/>
      <c r="AQ826" s="82"/>
      <c r="AR826" s="82"/>
      <c r="AS826" s="82"/>
      <c r="AT826" s="82"/>
      <c r="AU826" s="82"/>
      <c r="AV826" s="82"/>
      <c r="AW826" s="82"/>
      <c r="AX826" s="82"/>
      <c r="AY826" s="82"/>
      <c r="AZ826" s="82"/>
      <c r="BA826" s="82"/>
      <c r="BB826" s="147"/>
      <c r="BC826" s="82"/>
      <c r="BD826" s="82"/>
      <c r="BE826" s="82"/>
      <c r="BF826" s="82"/>
      <c r="BG826" s="82"/>
      <c r="BH826" s="82"/>
      <c r="BI826" s="82"/>
      <c r="BJ826" s="82"/>
      <c r="BK826" s="82"/>
      <c r="BL826" s="82"/>
      <c r="BM826" s="82"/>
      <c r="BN826" s="147"/>
      <c r="BO826" s="170"/>
      <c r="BP826" s="165"/>
    </row>
    <row r="827" spans="1:68" ht="22.5" customHeight="1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237"/>
      <c r="N827" s="82"/>
      <c r="O827" s="82"/>
      <c r="P827" s="82"/>
      <c r="Q827" s="82"/>
      <c r="R827" s="82"/>
      <c r="S827" s="82"/>
      <c r="T827" s="147"/>
      <c r="U827" s="82"/>
      <c r="V827" s="82"/>
      <c r="W827" s="82"/>
      <c r="X827" s="82"/>
      <c r="Y827" s="82"/>
      <c r="Z827" s="82"/>
      <c r="AA827" s="82"/>
      <c r="AB827" s="82"/>
      <c r="AC827" s="82"/>
      <c r="AD827" s="82"/>
      <c r="AE827" s="82"/>
      <c r="AF827" s="82"/>
      <c r="AG827" s="82"/>
      <c r="AH827" s="82"/>
      <c r="AI827" s="82"/>
      <c r="AJ827" s="82"/>
      <c r="AK827" s="82"/>
      <c r="AL827" s="82"/>
      <c r="AM827" s="147"/>
      <c r="AN827" s="82"/>
      <c r="AO827" s="82"/>
      <c r="AP827" s="82"/>
      <c r="AQ827" s="82"/>
      <c r="AR827" s="82"/>
      <c r="AS827" s="82"/>
      <c r="AT827" s="82"/>
      <c r="AU827" s="82"/>
      <c r="AV827" s="82"/>
      <c r="AW827" s="82"/>
      <c r="AX827" s="82"/>
      <c r="AY827" s="82"/>
      <c r="AZ827" s="82"/>
      <c r="BA827" s="82"/>
      <c r="BB827" s="147"/>
      <c r="BC827" s="82"/>
      <c r="BD827" s="82"/>
      <c r="BE827" s="82"/>
      <c r="BF827" s="82"/>
      <c r="BG827" s="82"/>
      <c r="BH827" s="82"/>
      <c r="BI827" s="82"/>
      <c r="BJ827" s="82"/>
      <c r="BK827" s="82"/>
      <c r="BL827" s="82"/>
      <c r="BM827" s="82"/>
      <c r="BN827" s="147"/>
      <c r="BO827" s="170"/>
      <c r="BP827" s="165"/>
    </row>
    <row r="828" spans="1:68" ht="22.5" customHeight="1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237"/>
      <c r="N828" s="82"/>
      <c r="O828" s="82"/>
      <c r="P828" s="82"/>
      <c r="Q828" s="82"/>
      <c r="R828" s="82"/>
      <c r="S828" s="82"/>
      <c r="T828" s="147"/>
      <c r="U828" s="82"/>
      <c r="V828" s="82"/>
      <c r="W828" s="82"/>
      <c r="X828" s="82"/>
      <c r="Y828" s="82"/>
      <c r="Z828" s="82"/>
      <c r="AA828" s="82"/>
      <c r="AB828" s="82"/>
      <c r="AC828" s="82"/>
      <c r="AD828" s="82"/>
      <c r="AE828" s="82"/>
      <c r="AF828" s="82"/>
      <c r="AG828" s="82"/>
      <c r="AH828" s="82"/>
      <c r="AI828" s="82"/>
      <c r="AJ828" s="82"/>
      <c r="AK828" s="82"/>
      <c r="AL828" s="82"/>
      <c r="AM828" s="147"/>
      <c r="AN828" s="82"/>
      <c r="AO828" s="82"/>
      <c r="AP828" s="82"/>
      <c r="AQ828" s="82"/>
      <c r="AR828" s="82"/>
      <c r="AS828" s="82"/>
      <c r="AT828" s="82"/>
      <c r="AU828" s="82"/>
      <c r="AV828" s="82"/>
      <c r="AW828" s="82"/>
      <c r="AX828" s="82"/>
      <c r="AY828" s="82"/>
      <c r="AZ828" s="82"/>
      <c r="BA828" s="82"/>
      <c r="BB828" s="147"/>
      <c r="BC828" s="82"/>
      <c r="BD828" s="82"/>
      <c r="BE828" s="82"/>
      <c r="BF828" s="82"/>
      <c r="BG828" s="82"/>
      <c r="BH828" s="82"/>
      <c r="BI828" s="82"/>
      <c r="BJ828" s="82"/>
      <c r="BK828" s="82"/>
      <c r="BL828" s="82"/>
      <c r="BM828" s="82"/>
      <c r="BN828" s="147"/>
      <c r="BO828" s="170"/>
      <c r="BP828" s="165"/>
    </row>
    <row r="829" spans="1:68" ht="22.5" customHeight="1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237"/>
      <c r="N829" s="82"/>
      <c r="O829" s="82"/>
      <c r="P829" s="82"/>
      <c r="Q829" s="82"/>
      <c r="R829" s="82"/>
      <c r="S829" s="82"/>
      <c r="T829" s="147"/>
      <c r="U829" s="82"/>
      <c r="V829" s="82"/>
      <c r="W829" s="82"/>
      <c r="X829" s="82"/>
      <c r="Y829" s="82"/>
      <c r="Z829" s="82"/>
      <c r="AA829" s="82"/>
      <c r="AB829" s="82"/>
      <c r="AC829" s="82"/>
      <c r="AD829" s="82"/>
      <c r="AE829" s="82"/>
      <c r="AF829" s="82"/>
      <c r="AG829" s="82"/>
      <c r="AH829" s="82"/>
      <c r="AI829" s="82"/>
      <c r="AJ829" s="82"/>
      <c r="AK829" s="82"/>
      <c r="AL829" s="82"/>
      <c r="AM829" s="147"/>
      <c r="AN829" s="82"/>
      <c r="AO829" s="82"/>
      <c r="AP829" s="82"/>
      <c r="AQ829" s="82"/>
      <c r="AR829" s="82"/>
      <c r="AS829" s="82"/>
      <c r="AT829" s="82"/>
      <c r="AU829" s="82"/>
      <c r="AV829" s="82"/>
      <c r="AW829" s="82"/>
      <c r="AX829" s="82"/>
      <c r="AY829" s="82"/>
      <c r="AZ829" s="82"/>
      <c r="BA829" s="82"/>
      <c r="BB829" s="147"/>
      <c r="BC829" s="82"/>
      <c r="BD829" s="82"/>
      <c r="BE829" s="82"/>
      <c r="BF829" s="82"/>
      <c r="BG829" s="82"/>
      <c r="BH829" s="82"/>
      <c r="BI829" s="82"/>
      <c r="BJ829" s="82"/>
      <c r="BK829" s="82"/>
      <c r="BL829" s="82"/>
      <c r="BM829" s="82"/>
      <c r="BN829" s="147"/>
      <c r="BO829" s="170"/>
      <c r="BP829" s="165"/>
    </row>
    <row r="830" spans="1:68" ht="22.5" customHeight="1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237"/>
      <c r="N830" s="82"/>
      <c r="O830" s="82"/>
      <c r="P830" s="82"/>
      <c r="Q830" s="82"/>
      <c r="R830" s="82"/>
      <c r="S830" s="82"/>
      <c r="T830" s="147"/>
      <c r="U830" s="82"/>
      <c r="V830" s="82"/>
      <c r="W830" s="82"/>
      <c r="X830" s="82"/>
      <c r="Y830" s="82"/>
      <c r="Z830" s="82"/>
      <c r="AA830" s="82"/>
      <c r="AB830" s="82"/>
      <c r="AC830" s="82"/>
      <c r="AD830" s="82"/>
      <c r="AE830" s="82"/>
      <c r="AF830" s="82"/>
      <c r="AG830" s="82"/>
      <c r="AH830" s="82"/>
      <c r="AI830" s="82"/>
      <c r="AJ830" s="82"/>
      <c r="AK830" s="82"/>
      <c r="AL830" s="82"/>
      <c r="AM830" s="147"/>
      <c r="AN830" s="82"/>
      <c r="AO830" s="82"/>
      <c r="AP830" s="82"/>
      <c r="AQ830" s="82"/>
      <c r="AR830" s="82"/>
      <c r="AS830" s="82"/>
      <c r="AT830" s="82"/>
      <c r="AU830" s="82"/>
      <c r="AV830" s="82"/>
      <c r="AW830" s="82"/>
      <c r="AX830" s="82"/>
      <c r="AY830" s="82"/>
      <c r="AZ830" s="82"/>
      <c r="BA830" s="82"/>
      <c r="BB830" s="147"/>
      <c r="BC830" s="82"/>
      <c r="BD830" s="82"/>
      <c r="BE830" s="82"/>
      <c r="BF830" s="82"/>
      <c r="BG830" s="82"/>
      <c r="BH830" s="82"/>
      <c r="BI830" s="82"/>
      <c r="BJ830" s="82"/>
      <c r="BK830" s="82"/>
      <c r="BL830" s="82"/>
      <c r="BM830" s="82"/>
      <c r="BN830" s="147"/>
      <c r="BO830" s="170"/>
      <c r="BP830" s="165"/>
    </row>
    <row r="831" spans="1:68" ht="22.5" customHeight="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237"/>
      <c r="N831" s="82"/>
      <c r="O831" s="82"/>
      <c r="P831" s="82"/>
      <c r="Q831" s="82"/>
      <c r="R831" s="82"/>
      <c r="S831" s="82"/>
      <c r="T831" s="147"/>
      <c r="U831" s="82"/>
      <c r="V831" s="82"/>
      <c r="W831" s="82"/>
      <c r="X831" s="82"/>
      <c r="Y831" s="82"/>
      <c r="Z831" s="82"/>
      <c r="AA831" s="82"/>
      <c r="AB831" s="82"/>
      <c r="AC831" s="82"/>
      <c r="AD831" s="82"/>
      <c r="AE831" s="82"/>
      <c r="AF831" s="82"/>
      <c r="AG831" s="82"/>
      <c r="AH831" s="82"/>
      <c r="AI831" s="82"/>
      <c r="AJ831" s="82"/>
      <c r="AK831" s="82"/>
      <c r="AL831" s="82"/>
      <c r="AM831" s="147"/>
      <c r="AN831" s="82"/>
      <c r="AO831" s="82"/>
      <c r="AP831" s="82"/>
      <c r="AQ831" s="82"/>
      <c r="AR831" s="82"/>
      <c r="AS831" s="82"/>
      <c r="AT831" s="82"/>
      <c r="AU831" s="82"/>
      <c r="AV831" s="82"/>
      <c r="AW831" s="82"/>
      <c r="AX831" s="82"/>
      <c r="AY831" s="82"/>
      <c r="AZ831" s="82"/>
      <c r="BA831" s="82"/>
      <c r="BB831" s="147"/>
      <c r="BC831" s="82"/>
      <c r="BD831" s="82"/>
      <c r="BE831" s="82"/>
      <c r="BF831" s="82"/>
      <c r="BG831" s="82"/>
      <c r="BH831" s="82"/>
      <c r="BI831" s="82"/>
      <c r="BJ831" s="82"/>
      <c r="BK831" s="82"/>
      <c r="BL831" s="82"/>
      <c r="BM831" s="82"/>
      <c r="BN831" s="147"/>
      <c r="BO831" s="170"/>
      <c r="BP831" s="165"/>
    </row>
    <row r="832" spans="1:68" ht="22.5" customHeight="1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237"/>
      <c r="N832" s="82"/>
      <c r="O832" s="82"/>
      <c r="P832" s="82"/>
      <c r="Q832" s="82"/>
      <c r="R832" s="82"/>
      <c r="S832" s="82"/>
      <c r="T832" s="147"/>
      <c r="U832" s="82"/>
      <c r="V832" s="82"/>
      <c r="W832" s="82"/>
      <c r="X832" s="82"/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  <c r="AL832" s="82"/>
      <c r="AM832" s="147"/>
      <c r="AN832" s="82"/>
      <c r="AO832" s="82"/>
      <c r="AP832" s="82"/>
      <c r="AQ832" s="82"/>
      <c r="AR832" s="82"/>
      <c r="AS832" s="82"/>
      <c r="AT832" s="82"/>
      <c r="AU832" s="82"/>
      <c r="AV832" s="82"/>
      <c r="AW832" s="82"/>
      <c r="AX832" s="82"/>
      <c r="AY832" s="82"/>
      <c r="AZ832" s="82"/>
      <c r="BA832" s="82"/>
      <c r="BB832" s="147"/>
      <c r="BC832" s="82"/>
      <c r="BD832" s="82"/>
      <c r="BE832" s="82"/>
      <c r="BF832" s="82"/>
      <c r="BG832" s="82"/>
      <c r="BH832" s="82"/>
      <c r="BI832" s="82"/>
      <c r="BJ832" s="82"/>
      <c r="BK832" s="82"/>
      <c r="BL832" s="82"/>
      <c r="BM832" s="82"/>
      <c r="BN832" s="147"/>
      <c r="BO832" s="170"/>
      <c r="BP832" s="165"/>
    </row>
    <row r="833" spans="1:68" ht="22.5" customHeight="1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237"/>
      <c r="N833" s="82"/>
      <c r="O833" s="82"/>
      <c r="P833" s="82"/>
      <c r="Q833" s="82"/>
      <c r="R833" s="82"/>
      <c r="S833" s="82"/>
      <c r="T833" s="147"/>
      <c r="U833" s="82"/>
      <c r="V833" s="82"/>
      <c r="W833" s="82"/>
      <c r="X833" s="82"/>
      <c r="Y833" s="82"/>
      <c r="Z833" s="82"/>
      <c r="AA833" s="82"/>
      <c r="AB833" s="82"/>
      <c r="AC833" s="82"/>
      <c r="AD833" s="82"/>
      <c r="AE833" s="82"/>
      <c r="AF833" s="82"/>
      <c r="AG833" s="82"/>
      <c r="AH833" s="82"/>
      <c r="AI833" s="82"/>
      <c r="AJ833" s="82"/>
      <c r="AK833" s="82"/>
      <c r="AL833" s="82"/>
      <c r="AM833" s="147"/>
      <c r="AN833" s="82"/>
      <c r="AO833" s="82"/>
      <c r="AP833" s="82"/>
      <c r="AQ833" s="82"/>
      <c r="AR833" s="82"/>
      <c r="AS833" s="82"/>
      <c r="AT833" s="82"/>
      <c r="AU833" s="82"/>
      <c r="AV833" s="82"/>
      <c r="AW833" s="82"/>
      <c r="AX833" s="82"/>
      <c r="AY833" s="82"/>
      <c r="AZ833" s="82"/>
      <c r="BA833" s="82"/>
      <c r="BB833" s="147"/>
      <c r="BC833" s="82"/>
      <c r="BD833" s="82"/>
      <c r="BE833" s="82"/>
      <c r="BF833" s="82"/>
      <c r="BG833" s="82"/>
      <c r="BH833" s="82"/>
      <c r="BI833" s="82"/>
      <c r="BJ833" s="82"/>
      <c r="BK833" s="82"/>
      <c r="BL833" s="82"/>
      <c r="BM833" s="82"/>
      <c r="BN833" s="147"/>
      <c r="BO833" s="170"/>
      <c r="BP833" s="165"/>
    </row>
    <row r="834" spans="1:68" ht="22.5" customHeight="1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237"/>
      <c r="N834" s="82"/>
      <c r="O834" s="82"/>
      <c r="P834" s="82"/>
      <c r="Q834" s="82"/>
      <c r="R834" s="82"/>
      <c r="S834" s="82"/>
      <c r="T834" s="147"/>
      <c r="U834" s="82"/>
      <c r="V834" s="82"/>
      <c r="W834" s="82"/>
      <c r="X834" s="82"/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  <c r="AL834" s="82"/>
      <c r="AM834" s="147"/>
      <c r="AN834" s="82"/>
      <c r="AO834" s="82"/>
      <c r="AP834" s="82"/>
      <c r="AQ834" s="82"/>
      <c r="AR834" s="82"/>
      <c r="AS834" s="82"/>
      <c r="AT834" s="82"/>
      <c r="AU834" s="82"/>
      <c r="AV834" s="82"/>
      <c r="AW834" s="82"/>
      <c r="AX834" s="82"/>
      <c r="AY834" s="82"/>
      <c r="AZ834" s="82"/>
      <c r="BA834" s="82"/>
      <c r="BB834" s="147"/>
      <c r="BC834" s="82"/>
      <c r="BD834" s="82"/>
      <c r="BE834" s="82"/>
      <c r="BF834" s="82"/>
      <c r="BG834" s="82"/>
      <c r="BH834" s="82"/>
      <c r="BI834" s="82"/>
      <c r="BJ834" s="82"/>
      <c r="BK834" s="82"/>
      <c r="BL834" s="82"/>
      <c r="BM834" s="82"/>
      <c r="BN834" s="147"/>
      <c r="BO834" s="170"/>
      <c r="BP834" s="165"/>
    </row>
    <row r="835" spans="1:68" ht="22.5" customHeight="1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237"/>
      <c r="N835" s="82"/>
      <c r="O835" s="82"/>
      <c r="P835" s="82"/>
      <c r="Q835" s="82"/>
      <c r="R835" s="82"/>
      <c r="S835" s="82"/>
      <c r="T835" s="147"/>
      <c r="U835" s="82"/>
      <c r="V835" s="82"/>
      <c r="W835" s="82"/>
      <c r="X835" s="82"/>
      <c r="Y835" s="82"/>
      <c r="Z835" s="82"/>
      <c r="AA835" s="82"/>
      <c r="AB835" s="82"/>
      <c r="AC835" s="82"/>
      <c r="AD835" s="82"/>
      <c r="AE835" s="82"/>
      <c r="AF835" s="82"/>
      <c r="AG835" s="82"/>
      <c r="AH835" s="82"/>
      <c r="AI835" s="82"/>
      <c r="AJ835" s="82"/>
      <c r="AK835" s="82"/>
      <c r="AL835" s="82"/>
      <c r="AM835" s="147"/>
      <c r="AN835" s="82"/>
      <c r="AO835" s="82"/>
      <c r="AP835" s="82"/>
      <c r="AQ835" s="82"/>
      <c r="AR835" s="82"/>
      <c r="AS835" s="82"/>
      <c r="AT835" s="82"/>
      <c r="AU835" s="82"/>
      <c r="AV835" s="82"/>
      <c r="AW835" s="82"/>
      <c r="AX835" s="82"/>
      <c r="AY835" s="82"/>
      <c r="AZ835" s="82"/>
      <c r="BA835" s="82"/>
      <c r="BB835" s="147"/>
      <c r="BC835" s="82"/>
      <c r="BD835" s="82"/>
      <c r="BE835" s="82"/>
      <c r="BF835" s="82"/>
      <c r="BG835" s="82"/>
      <c r="BH835" s="82"/>
      <c r="BI835" s="82"/>
      <c r="BJ835" s="82"/>
      <c r="BK835" s="82"/>
      <c r="BL835" s="82"/>
      <c r="BM835" s="82"/>
      <c r="BN835" s="147"/>
      <c r="BO835" s="170"/>
      <c r="BP835" s="165"/>
    </row>
    <row r="836" spans="1:68" ht="22.5" customHeight="1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237"/>
      <c r="N836" s="82"/>
      <c r="O836" s="82"/>
      <c r="P836" s="82"/>
      <c r="Q836" s="82"/>
      <c r="R836" s="82"/>
      <c r="S836" s="82"/>
      <c r="T836" s="147"/>
      <c r="U836" s="82"/>
      <c r="V836" s="82"/>
      <c r="W836" s="82"/>
      <c r="X836" s="82"/>
      <c r="Y836" s="82"/>
      <c r="Z836" s="82"/>
      <c r="AA836" s="82"/>
      <c r="AB836" s="82"/>
      <c r="AC836" s="82"/>
      <c r="AD836" s="82"/>
      <c r="AE836" s="82"/>
      <c r="AF836" s="82"/>
      <c r="AG836" s="82"/>
      <c r="AH836" s="82"/>
      <c r="AI836" s="82"/>
      <c r="AJ836" s="82"/>
      <c r="AK836" s="82"/>
      <c r="AL836" s="82"/>
      <c r="AM836" s="147"/>
      <c r="AN836" s="82"/>
      <c r="AO836" s="82"/>
      <c r="AP836" s="82"/>
      <c r="AQ836" s="82"/>
      <c r="AR836" s="82"/>
      <c r="AS836" s="82"/>
      <c r="AT836" s="82"/>
      <c r="AU836" s="82"/>
      <c r="AV836" s="82"/>
      <c r="AW836" s="82"/>
      <c r="AX836" s="82"/>
      <c r="AY836" s="82"/>
      <c r="AZ836" s="82"/>
      <c r="BA836" s="82"/>
      <c r="BB836" s="147"/>
      <c r="BC836" s="82"/>
      <c r="BD836" s="82"/>
      <c r="BE836" s="82"/>
      <c r="BF836" s="82"/>
      <c r="BG836" s="82"/>
      <c r="BH836" s="82"/>
      <c r="BI836" s="82"/>
      <c r="BJ836" s="82"/>
      <c r="BK836" s="82"/>
      <c r="BL836" s="82"/>
      <c r="BM836" s="82"/>
      <c r="BN836" s="147"/>
      <c r="BO836" s="170"/>
      <c r="BP836" s="165"/>
    </row>
    <row r="837" spans="1:68" ht="22.5" customHeight="1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237"/>
      <c r="N837" s="82"/>
      <c r="O837" s="82"/>
      <c r="P837" s="82"/>
      <c r="Q837" s="82"/>
      <c r="R837" s="82"/>
      <c r="S837" s="82"/>
      <c r="T837" s="147"/>
      <c r="U837" s="82"/>
      <c r="V837" s="82"/>
      <c r="W837" s="82"/>
      <c r="X837" s="82"/>
      <c r="Y837" s="82"/>
      <c r="Z837" s="82"/>
      <c r="AA837" s="82"/>
      <c r="AB837" s="82"/>
      <c r="AC837" s="82"/>
      <c r="AD837" s="82"/>
      <c r="AE837" s="82"/>
      <c r="AF837" s="82"/>
      <c r="AG837" s="82"/>
      <c r="AH837" s="82"/>
      <c r="AI837" s="82"/>
      <c r="AJ837" s="82"/>
      <c r="AK837" s="82"/>
      <c r="AL837" s="82"/>
      <c r="AM837" s="147"/>
      <c r="AN837" s="82"/>
      <c r="AO837" s="82"/>
      <c r="AP837" s="82"/>
      <c r="AQ837" s="82"/>
      <c r="AR837" s="82"/>
      <c r="AS837" s="82"/>
      <c r="AT837" s="82"/>
      <c r="AU837" s="82"/>
      <c r="AV837" s="82"/>
      <c r="AW837" s="82"/>
      <c r="AX837" s="82"/>
      <c r="AY837" s="82"/>
      <c r="AZ837" s="82"/>
      <c r="BA837" s="82"/>
      <c r="BB837" s="147"/>
      <c r="BC837" s="82"/>
      <c r="BD837" s="82"/>
      <c r="BE837" s="82"/>
      <c r="BF837" s="82"/>
      <c r="BG837" s="82"/>
      <c r="BH837" s="82"/>
      <c r="BI837" s="82"/>
      <c r="BJ837" s="82"/>
      <c r="BK837" s="82"/>
      <c r="BL837" s="82"/>
      <c r="BM837" s="82"/>
      <c r="BN837" s="147"/>
      <c r="BO837" s="170"/>
      <c r="BP837" s="165"/>
    </row>
    <row r="838" spans="1:68" ht="22.5" customHeight="1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237"/>
      <c r="N838" s="82"/>
      <c r="O838" s="82"/>
      <c r="P838" s="82"/>
      <c r="Q838" s="82"/>
      <c r="R838" s="82"/>
      <c r="S838" s="82"/>
      <c r="T838" s="147"/>
      <c r="U838" s="82"/>
      <c r="V838" s="82"/>
      <c r="W838" s="82"/>
      <c r="X838" s="82"/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  <c r="AL838" s="82"/>
      <c r="AM838" s="147"/>
      <c r="AN838" s="82"/>
      <c r="AO838" s="82"/>
      <c r="AP838" s="82"/>
      <c r="AQ838" s="82"/>
      <c r="AR838" s="82"/>
      <c r="AS838" s="82"/>
      <c r="AT838" s="82"/>
      <c r="AU838" s="82"/>
      <c r="AV838" s="82"/>
      <c r="AW838" s="82"/>
      <c r="AX838" s="82"/>
      <c r="AY838" s="82"/>
      <c r="AZ838" s="82"/>
      <c r="BA838" s="82"/>
      <c r="BB838" s="147"/>
      <c r="BC838" s="82"/>
      <c r="BD838" s="82"/>
      <c r="BE838" s="82"/>
      <c r="BF838" s="82"/>
      <c r="BG838" s="82"/>
      <c r="BH838" s="82"/>
      <c r="BI838" s="82"/>
      <c r="BJ838" s="82"/>
      <c r="BK838" s="82"/>
      <c r="BL838" s="82"/>
      <c r="BM838" s="82"/>
      <c r="BN838" s="147"/>
      <c r="BO838" s="170"/>
      <c r="BP838" s="165"/>
    </row>
    <row r="839" spans="1:68" ht="22.5" customHeight="1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237"/>
      <c r="N839" s="82"/>
      <c r="O839" s="82"/>
      <c r="P839" s="82"/>
      <c r="Q839" s="82"/>
      <c r="R839" s="82"/>
      <c r="S839" s="82"/>
      <c r="T839" s="147"/>
      <c r="U839" s="82"/>
      <c r="V839" s="82"/>
      <c r="W839" s="82"/>
      <c r="X839" s="82"/>
      <c r="Y839" s="82"/>
      <c r="Z839" s="82"/>
      <c r="AA839" s="82"/>
      <c r="AB839" s="82"/>
      <c r="AC839" s="82"/>
      <c r="AD839" s="82"/>
      <c r="AE839" s="82"/>
      <c r="AF839" s="82"/>
      <c r="AG839" s="82"/>
      <c r="AH839" s="82"/>
      <c r="AI839" s="82"/>
      <c r="AJ839" s="82"/>
      <c r="AK839" s="82"/>
      <c r="AL839" s="82"/>
      <c r="AM839" s="147"/>
      <c r="AN839" s="82"/>
      <c r="AO839" s="82"/>
      <c r="AP839" s="82"/>
      <c r="AQ839" s="82"/>
      <c r="AR839" s="82"/>
      <c r="AS839" s="82"/>
      <c r="AT839" s="82"/>
      <c r="AU839" s="82"/>
      <c r="AV839" s="82"/>
      <c r="AW839" s="82"/>
      <c r="AX839" s="82"/>
      <c r="AY839" s="82"/>
      <c r="AZ839" s="82"/>
      <c r="BA839" s="82"/>
      <c r="BB839" s="147"/>
      <c r="BC839" s="82"/>
      <c r="BD839" s="82"/>
      <c r="BE839" s="82"/>
      <c r="BF839" s="82"/>
      <c r="BG839" s="82"/>
      <c r="BH839" s="82"/>
      <c r="BI839" s="82"/>
      <c r="BJ839" s="82"/>
      <c r="BK839" s="82"/>
      <c r="BL839" s="82"/>
      <c r="BM839" s="82"/>
      <c r="BN839" s="147"/>
      <c r="BO839" s="170"/>
      <c r="BP839" s="165"/>
    </row>
    <row r="840" spans="1:68" ht="22.5" customHeight="1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237"/>
      <c r="N840" s="82"/>
      <c r="O840" s="82"/>
      <c r="P840" s="82"/>
      <c r="Q840" s="82"/>
      <c r="R840" s="82"/>
      <c r="S840" s="82"/>
      <c r="T840" s="147"/>
      <c r="U840" s="82"/>
      <c r="V840" s="82"/>
      <c r="W840" s="82"/>
      <c r="X840" s="82"/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  <c r="AL840" s="82"/>
      <c r="AM840" s="147"/>
      <c r="AN840" s="82"/>
      <c r="AO840" s="82"/>
      <c r="AP840" s="82"/>
      <c r="AQ840" s="82"/>
      <c r="AR840" s="82"/>
      <c r="AS840" s="82"/>
      <c r="AT840" s="82"/>
      <c r="AU840" s="82"/>
      <c r="AV840" s="82"/>
      <c r="AW840" s="82"/>
      <c r="AX840" s="82"/>
      <c r="AY840" s="82"/>
      <c r="AZ840" s="82"/>
      <c r="BA840" s="82"/>
      <c r="BB840" s="147"/>
      <c r="BC840" s="82"/>
      <c r="BD840" s="82"/>
      <c r="BE840" s="82"/>
      <c r="BF840" s="82"/>
      <c r="BG840" s="82"/>
      <c r="BH840" s="82"/>
      <c r="BI840" s="82"/>
      <c r="BJ840" s="82"/>
      <c r="BK840" s="82"/>
      <c r="BL840" s="82"/>
      <c r="BM840" s="82"/>
      <c r="BN840" s="147"/>
      <c r="BO840" s="170"/>
      <c r="BP840" s="165"/>
    </row>
    <row r="841" spans="1:68" ht="22.5" customHeight="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237"/>
      <c r="N841" s="82"/>
      <c r="O841" s="82"/>
      <c r="P841" s="82"/>
      <c r="Q841" s="82"/>
      <c r="R841" s="82"/>
      <c r="S841" s="82"/>
      <c r="T841" s="147"/>
      <c r="U841" s="82"/>
      <c r="V841" s="82"/>
      <c r="W841" s="82"/>
      <c r="X841" s="82"/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  <c r="AL841" s="82"/>
      <c r="AM841" s="147"/>
      <c r="AN841" s="82"/>
      <c r="AO841" s="82"/>
      <c r="AP841" s="82"/>
      <c r="AQ841" s="82"/>
      <c r="AR841" s="82"/>
      <c r="AS841" s="82"/>
      <c r="AT841" s="82"/>
      <c r="AU841" s="82"/>
      <c r="AV841" s="82"/>
      <c r="AW841" s="82"/>
      <c r="AX841" s="82"/>
      <c r="AY841" s="82"/>
      <c r="AZ841" s="82"/>
      <c r="BA841" s="82"/>
      <c r="BB841" s="147"/>
      <c r="BC841" s="82"/>
      <c r="BD841" s="82"/>
      <c r="BE841" s="82"/>
      <c r="BF841" s="82"/>
      <c r="BG841" s="82"/>
      <c r="BH841" s="82"/>
      <c r="BI841" s="82"/>
      <c r="BJ841" s="82"/>
      <c r="BK841" s="82"/>
      <c r="BL841" s="82"/>
      <c r="BM841" s="82"/>
      <c r="BN841" s="147"/>
      <c r="BO841" s="170"/>
      <c r="BP841" s="165"/>
    </row>
    <row r="842" spans="1:68" ht="22.5" customHeight="1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237"/>
      <c r="N842" s="82"/>
      <c r="O842" s="82"/>
      <c r="P842" s="82"/>
      <c r="Q842" s="82"/>
      <c r="R842" s="82"/>
      <c r="S842" s="82"/>
      <c r="T842" s="147"/>
      <c r="U842" s="82"/>
      <c r="V842" s="82"/>
      <c r="W842" s="82"/>
      <c r="X842" s="82"/>
      <c r="Y842" s="82"/>
      <c r="Z842" s="82"/>
      <c r="AA842" s="82"/>
      <c r="AB842" s="82"/>
      <c r="AC842" s="82"/>
      <c r="AD842" s="82"/>
      <c r="AE842" s="82"/>
      <c r="AF842" s="82"/>
      <c r="AG842" s="82"/>
      <c r="AH842" s="82"/>
      <c r="AI842" s="82"/>
      <c r="AJ842" s="82"/>
      <c r="AK842" s="82"/>
      <c r="AL842" s="82"/>
      <c r="AM842" s="147"/>
      <c r="AN842" s="82"/>
      <c r="AO842" s="82"/>
      <c r="AP842" s="82"/>
      <c r="AQ842" s="82"/>
      <c r="AR842" s="82"/>
      <c r="AS842" s="82"/>
      <c r="AT842" s="82"/>
      <c r="AU842" s="82"/>
      <c r="AV842" s="82"/>
      <c r="AW842" s="82"/>
      <c r="AX842" s="82"/>
      <c r="AY842" s="82"/>
      <c r="AZ842" s="82"/>
      <c r="BA842" s="82"/>
      <c r="BB842" s="147"/>
      <c r="BC842" s="82"/>
      <c r="BD842" s="82"/>
      <c r="BE842" s="82"/>
      <c r="BF842" s="82"/>
      <c r="BG842" s="82"/>
      <c r="BH842" s="82"/>
      <c r="BI842" s="82"/>
      <c r="BJ842" s="82"/>
      <c r="BK842" s="82"/>
      <c r="BL842" s="82"/>
      <c r="BM842" s="82"/>
      <c r="BN842" s="147"/>
      <c r="BO842" s="170"/>
      <c r="BP842" s="165"/>
    </row>
    <row r="843" spans="1:68" ht="22.5" customHeight="1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237"/>
      <c r="N843" s="82"/>
      <c r="O843" s="82"/>
      <c r="P843" s="82"/>
      <c r="Q843" s="82"/>
      <c r="R843" s="82"/>
      <c r="S843" s="82"/>
      <c r="T843" s="147"/>
      <c r="U843" s="82"/>
      <c r="V843" s="82"/>
      <c r="W843" s="82"/>
      <c r="X843" s="82"/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  <c r="AL843" s="82"/>
      <c r="AM843" s="147"/>
      <c r="AN843" s="82"/>
      <c r="AO843" s="82"/>
      <c r="AP843" s="82"/>
      <c r="AQ843" s="82"/>
      <c r="AR843" s="82"/>
      <c r="AS843" s="82"/>
      <c r="AT843" s="82"/>
      <c r="AU843" s="82"/>
      <c r="AV843" s="82"/>
      <c r="AW843" s="82"/>
      <c r="AX843" s="82"/>
      <c r="AY843" s="82"/>
      <c r="AZ843" s="82"/>
      <c r="BA843" s="82"/>
      <c r="BB843" s="147"/>
      <c r="BC843" s="82"/>
      <c r="BD843" s="82"/>
      <c r="BE843" s="82"/>
      <c r="BF843" s="82"/>
      <c r="BG843" s="82"/>
      <c r="BH843" s="82"/>
      <c r="BI843" s="82"/>
      <c r="BJ843" s="82"/>
      <c r="BK843" s="82"/>
      <c r="BL843" s="82"/>
      <c r="BM843" s="82"/>
      <c r="BN843" s="147"/>
      <c r="BO843" s="170"/>
      <c r="BP843" s="165"/>
    </row>
    <row r="844" spans="1:68" ht="22.5" customHeight="1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237"/>
      <c r="N844" s="82"/>
      <c r="O844" s="82"/>
      <c r="P844" s="82"/>
      <c r="Q844" s="82"/>
      <c r="R844" s="82"/>
      <c r="S844" s="82"/>
      <c r="T844" s="147"/>
      <c r="U844" s="82"/>
      <c r="V844" s="82"/>
      <c r="W844" s="82"/>
      <c r="X844" s="82"/>
      <c r="Y844" s="82"/>
      <c r="Z844" s="82"/>
      <c r="AA844" s="82"/>
      <c r="AB844" s="82"/>
      <c r="AC844" s="82"/>
      <c r="AD844" s="82"/>
      <c r="AE844" s="82"/>
      <c r="AF844" s="82"/>
      <c r="AG844" s="82"/>
      <c r="AH844" s="82"/>
      <c r="AI844" s="82"/>
      <c r="AJ844" s="82"/>
      <c r="AK844" s="82"/>
      <c r="AL844" s="82"/>
      <c r="AM844" s="147"/>
      <c r="AN844" s="82"/>
      <c r="AO844" s="82"/>
      <c r="AP844" s="82"/>
      <c r="AQ844" s="82"/>
      <c r="AR844" s="82"/>
      <c r="AS844" s="82"/>
      <c r="AT844" s="82"/>
      <c r="AU844" s="82"/>
      <c r="AV844" s="82"/>
      <c r="AW844" s="82"/>
      <c r="AX844" s="82"/>
      <c r="AY844" s="82"/>
      <c r="AZ844" s="82"/>
      <c r="BA844" s="82"/>
      <c r="BB844" s="147"/>
      <c r="BC844" s="82"/>
      <c r="BD844" s="82"/>
      <c r="BE844" s="82"/>
      <c r="BF844" s="82"/>
      <c r="BG844" s="82"/>
      <c r="BH844" s="82"/>
      <c r="BI844" s="82"/>
      <c r="BJ844" s="82"/>
      <c r="BK844" s="82"/>
      <c r="BL844" s="82"/>
      <c r="BM844" s="82"/>
      <c r="BN844" s="147"/>
      <c r="BO844" s="170"/>
      <c r="BP844" s="165"/>
    </row>
    <row r="845" spans="1:68" ht="22.5" customHeight="1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237"/>
      <c r="N845" s="82"/>
      <c r="O845" s="82"/>
      <c r="P845" s="82"/>
      <c r="Q845" s="82"/>
      <c r="R845" s="82"/>
      <c r="S845" s="82"/>
      <c r="T845" s="147"/>
      <c r="U845" s="82"/>
      <c r="V845" s="82"/>
      <c r="W845" s="82"/>
      <c r="X845" s="82"/>
      <c r="Y845" s="82"/>
      <c r="Z845" s="82"/>
      <c r="AA845" s="82"/>
      <c r="AB845" s="82"/>
      <c r="AC845" s="82"/>
      <c r="AD845" s="82"/>
      <c r="AE845" s="82"/>
      <c r="AF845" s="82"/>
      <c r="AG845" s="82"/>
      <c r="AH845" s="82"/>
      <c r="AI845" s="82"/>
      <c r="AJ845" s="82"/>
      <c r="AK845" s="82"/>
      <c r="AL845" s="82"/>
      <c r="AM845" s="147"/>
      <c r="AN845" s="82"/>
      <c r="AO845" s="82"/>
      <c r="AP845" s="82"/>
      <c r="AQ845" s="82"/>
      <c r="AR845" s="82"/>
      <c r="AS845" s="82"/>
      <c r="AT845" s="82"/>
      <c r="AU845" s="82"/>
      <c r="AV845" s="82"/>
      <c r="AW845" s="82"/>
      <c r="AX845" s="82"/>
      <c r="AY845" s="82"/>
      <c r="AZ845" s="82"/>
      <c r="BA845" s="82"/>
      <c r="BB845" s="147"/>
      <c r="BC845" s="82"/>
      <c r="BD845" s="82"/>
      <c r="BE845" s="82"/>
      <c r="BF845" s="82"/>
      <c r="BG845" s="82"/>
      <c r="BH845" s="82"/>
      <c r="BI845" s="82"/>
      <c r="BJ845" s="82"/>
      <c r="BK845" s="82"/>
      <c r="BL845" s="82"/>
      <c r="BM845" s="82"/>
      <c r="BN845" s="147"/>
      <c r="BO845" s="170"/>
      <c r="BP845" s="165"/>
    </row>
    <row r="846" spans="1:68" ht="22.5" customHeight="1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237"/>
      <c r="N846" s="82"/>
      <c r="O846" s="82"/>
      <c r="P846" s="82"/>
      <c r="Q846" s="82"/>
      <c r="R846" s="82"/>
      <c r="S846" s="82"/>
      <c r="T846" s="147"/>
      <c r="U846" s="82"/>
      <c r="V846" s="82"/>
      <c r="W846" s="82"/>
      <c r="X846" s="82"/>
      <c r="Y846" s="82"/>
      <c r="Z846" s="82"/>
      <c r="AA846" s="82"/>
      <c r="AB846" s="82"/>
      <c r="AC846" s="82"/>
      <c r="AD846" s="82"/>
      <c r="AE846" s="82"/>
      <c r="AF846" s="82"/>
      <c r="AG846" s="82"/>
      <c r="AH846" s="82"/>
      <c r="AI846" s="82"/>
      <c r="AJ846" s="82"/>
      <c r="AK846" s="82"/>
      <c r="AL846" s="82"/>
      <c r="AM846" s="147"/>
      <c r="AN846" s="82"/>
      <c r="AO846" s="82"/>
      <c r="AP846" s="82"/>
      <c r="AQ846" s="82"/>
      <c r="AR846" s="82"/>
      <c r="AS846" s="82"/>
      <c r="AT846" s="82"/>
      <c r="AU846" s="82"/>
      <c r="AV846" s="82"/>
      <c r="AW846" s="82"/>
      <c r="AX846" s="82"/>
      <c r="AY846" s="82"/>
      <c r="AZ846" s="82"/>
      <c r="BA846" s="82"/>
      <c r="BB846" s="147"/>
      <c r="BC846" s="82"/>
      <c r="BD846" s="82"/>
      <c r="BE846" s="82"/>
      <c r="BF846" s="82"/>
      <c r="BG846" s="82"/>
      <c r="BH846" s="82"/>
      <c r="BI846" s="82"/>
      <c r="BJ846" s="82"/>
      <c r="BK846" s="82"/>
      <c r="BL846" s="82"/>
      <c r="BM846" s="82"/>
      <c r="BN846" s="147"/>
      <c r="BO846" s="170"/>
      <c r="BP846" s="165"/>
    </row>
    <row r="847" spans="1:68" ht="22.5" customHeight="1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237"/>
      <c r="N847" s="82"/>
      <c r="O847" s="82"/>
      <c r="P847" s="82"/>
      <c r="Q847" s="82"/>
      <c r="R847" s="82"/>
      <c r="S847" s="82"/>
      <c r="T847" s="147"/>
      <c r="U847" s="82"/>
      <c r="V847" s="82"/>
      <c r="W847" s="82"/>
      <c r="X847" s="82"/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  <c r="AL847" s="82"/>
      <c r="AM847" s="147"/>
      <c r="AN847" s="82"/>
      <c r="AO847" s="82"/>
      <c r="AP847" s="82"/>
      <c r="AQ847" s="82"/>
      <c r="AR847" s="82"/>
      <c r="AS847" s="82"/>
      <c r="AT847" s="82"/>
      <c r="AU847" s="82"/>
      <c r="AV847" s="82"/>
      <c r="AW847" s="82"/>
      <c r="AX847" s="82"/>
      <c r="AY847" s="82"/>
      <c r="AZ847" s="82"/>
      <c r="BA847" s="82"/>
      <c r="BB847" s="147"/>
      <c r="BC847" s="82"/>
      <c r="BD847" s="82"/>
      <c r="BE847" s="82"/>
      <c r="BF847" s="82"/>
      <c r="BG847" s="82"/>
      <c r="BH847" s="82"/>
      <c r="BI847" s="82"/>
      <c r="BJ847" s="82"/>
      <c r="BK847" s="82"/>
      <c r="BL847" s="82"/>
      <c r="BM847" s="82"/>
      <c r="BN847" s="147"/>
      <c r="BO847" s="170"/>
      <c r="BP847" s="165"/>
    </row>
    <row r="848" spans="1:68" ht="22.5" customHeight="1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237"/>
      <c r="N848" s="82"/>
      <c r="O848" s="82"/>
      <c r="P848" s="82"/>
      <c r="Q848" s="82"/>
      <c r="R848" s="82"/>
      <c r="S848" s="82"/>
      <c r="T848" s="147"/>
      <c r="U848" s="82"/>
      <c r="V848" s="82"/>
      <c r="W848" s="82"/>
      <c r="X848" s="82"/>
      <c r="Y848" s="82"/>
      <c r="Z848" s="82"/>
      <c r="AA848" s="82"/>
      <c r="AB848" s="82"/>
      <c r="AC848" s="82"/>
      <c r="AD848" s="82"/>
      <c r="AE848" s="82"/>
      <c r="AF848" s="82"/>
      <c r="AG848" s="82"/>
      <c r="AH848" s="82"/>
      <c r="AI848" s="82"/>
      <c r="AJ848" s="82"/>
      <c r="AK848" s="82"/>
      <c r="AL848" s="82"/>
      <c r="AM848" s="147"/>
      <c r="AN848" s="82"/>
      <c r="AO848" s="82"/>
      <c r="AP848" s="82"/>
      <c r="AQ848" s="82"/>
      <c r="AR848" s="82"/>
      <c r="AS848" s="82"/>
      <c r="AT848" s="82"/>
      <c r="AU848" s="82"/>
      <c r="AV848" s="82"/>
      <c r="AW848" s="82"/>
      <c r="AX848" s="82"/>
      <c r="AY848" s="82"/>
      <c r="AZ848" s="82"/>
      <c r="BA848" s="82"/>
      <c r="BB848" s="147"/>
      <c r="BC848" s="82"/>
      <c r="BD848" s="82"/>
      <c r="BE848" s="82"/>
      <c r="BF848" s="82"/>
      <c r="BG848" s="82"/>
      <c r="BH848" s="82"/>
      <c r="BI848" s="82"/>
      <c r="BJ848" s="82"/>
      <c r="BK848" s="82"/>
      <c r="BL848" s="82"/>
      <c r="BM848" s="82"/>
      <c r="BN848" s="147"/>
      <c r="BO848" s="170"/>
      <c r="BP848" s="165"/>
    </row>
    <row r="849" spans="1:68" ht="22.5" customHeight="1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237"/>
      <c r="N849" s="82"/>
      <c r="O849" s="82"/>
      <c r="P849" s="82"/>
      <c r="Q849" s="82"/>
      <c r="R849" s="82"/>
      <c r="S849" s="82"/>
      <c r="T849" s="147"/>
      <c r="U849" s="82"/>
      <c r="V849" s="82"/>
      <c r="W849" s="82"/>
      <c r="X849" s="82"/>
      <c r="Y849" s="82"/>
      <c r="Z849" s="82"/>
      <c r="AA849" s="82"/>
      <c r="AB849" s="82"/>
      <c r="AC849" s="82"/>
      <c r="AD849" s="82"/>
      <c r="AE849" s="82"/>
      <c r="AF849" s="82"/>
      <c r="AG849" s="82"/>
      <c r="AH849" s="82"/>
      <c r="AI849" s="82"/>
      <c r="AJ849" s="82"/>
      <c r="AK849" s="82"/>
      <c r="AL849" s="82"/>
      <c r="AM849" s="147"/>
      <c r="AN849" s="82"/>
      <c r="AO849" s="82"/>
      <c r="AP849" s="82"/>
      <c r="AQ849" s="82"/>
      <c r="AR849" s="82"/>
      <c r="AS849" s="82"/>
      <c r="AT849" s="82"/>
      <c r="AU849" s="82"/>
      <c r="AV849" s="82"/>
      <c r="AW849" s="82"/>
      <c r="AX849" s="82"/>
      <c r="AY849" s="82"/>
      <c r="AZ849" s="82"/>
      <c r="BA849" s="82"/>
      <c r="BB849" s="147"/>
      <c r="BC849" s="82"/>
      <c r="BD849" s="82"/>
      <c r="BE849" s="82"/>
      <c r="BF849" s="82"/>
      <c r="BG849" s="82"/>
      <c r="BH849" s="82"/>
      <c r="BI849" s="82"/>
      <c r="BJ849" s="82"/>
      <c r="BK849" s="82"/>
      <c r="BL849" s="82"/>
      <c r="BM849" s="82"/>
      <c r="BN849" s="147"/>
      <c r="BO849" s="170"/>
      <c r="BP849" s="165"/>
    </row>
    <row r="850" spans="1:68" ht="22.5" customHeight="1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237"/>
      <c r="N850" s="82"/>
      <c r="O850" s="82"/>
      <c r="P850" s="82"/>
      <c r="Q850" s="82"/>
      <c r="R850" s="82"/>
      <c r="S850" s="82"/>
      <c r="T850" s="147"/>
      <c r="U850" s="82"/>
      <c r="V850" s="82"/>
      <c r="W850" s="82"/>
      <c r="X850" s="82"/>
      <c r="Y850" s="82"/>
      <c r="Z850" s="82"/>
      <c r="AA850" s="82"/>
      <c r="AB850" s="82"/>
      <c r="AC850" s="82"/>
      <c r="AD850" s="82"/>
      <c r="AE850" s="82"/>
      <c r="AF850" s="82"/>
      <c r="AG850" s="82"/>
      <c r="AH850" s="82"/>
      <c r="AI850" s="82"/>
      <c r="AJ850" s="82"/>
      <c r="AK850" s="82"/>
      <c r="AL850" s="82"/>
      <c r="AM850" s="147"/>
      <c r="AN850" s="82"/>
      <c r="AO850" s="82"/>
      <c r="AP850" s="82"/>
      <c r="AQ850" s="82"/>
      <c r="AR850" s="82"/>
      <c r="AS850" s="82"/>
      <c r="AT850" s="82"/>
      <c r="AU850" s="82"/>
      <c r="AV850" s="82"/>
      <c r="AW850" s="82"/>
      <c r="AX850" s="82"/>
      <c r="AY850" s="82"/>
      <c r="AZ850" s="82"/>
      <c r="BA850" s="82"/>
      <c r="BB850" s="147"/>
      <c r="BC850" s="82"/>
      <c r="BD850" s="82"/>
      <c r="BE850" s="82"/>
      <c r="BF850" s="82"/>
      <c r="BG850" s="82"/>
      <c r="BH850" s="82"/>
      <c r="BI850" s="82"/>
      <c r="BJ850" s="82"/>
      <c r="BK850" s="82"/>
      <c r="BL850" s="82"/>
      <c r="BM850" s="82"/>
      <c r="BN850" s="147"/>
      <c r="BO850" s="170"/>
      <c r="BP850" s="165"/>
    </row>
    <row r="851" spans="1:68" ht="22.5" customHeight="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237"/>
      <c r="N851" s="82"/>
      <c r="O851" s="82"/>
      <c r="P851" s="82"/>
      <c r="Q851" s="82"/>
      <c r="R851" s="82"/>
      <c r="S851" s="82"/>
      <c r="T851" s="147"/>
      <c r="U851" s="82"/>
      <c r="V851" s="82"/>
      <c r="W851" s="82"/>
      <c r="X851" s="82"/>
      <c r="Y851" s="82"/>
      <c r="Z851" s="82"/>
      <c r="AA851" s="82"/>
      <c r="AB851" s="82"/>
      <c r="AC851" s="82"/>
      <c r="AD851" s="82"/>
      <c r="AE851" s="82"/>
      <c r="AF851" s="82"/>
      <c r="AG851" s="82"/>
      <c r="AH851" s="82"/>
      <c r="AI851" s="82"/>
      <c r="AJ851" s="82"/>
      <c r="AK851" s="82"/>
      <c r="AL851" s="82"/>
      <c r="AM851" s="147"/>
      <c r="AN851" s="82"/>
      <c r="AO851" s="82"/>
      <c r="AP851" s="82"/>
      <c r="AQ851" s="82"/>
      <c r="AR851" s="82"/>
      <c r="AS851" s="82"/>
      <c r="AT851" s="82"/>
      <c r="AU851" s="82"/>
      <c r="AV851" s="82"/>
      <c r="AW851" s="82"/>
      <c r="AX851" s="82"/>
      <c r="AY851" s="82"/>
      <c r="AZ851" s="82"/>
      <c r="BA851" s="82"/>
      <c r="BB851" s="147"/>
      <c r="BC851" s="82"/>
      <c r="BD851" s="82"/>
      <c r="BE851" s="82"/>
      <c r="BF851" s="82"/>
      <c r="BG851" s="82"/>
      <c r="BH851" s="82"/>
      <c r="BI851" s="82"/>
      <c r="BJ851" s="82"/>
      <c r="BK851" s="82"/>
      <c r="BL851" s="82"/>
      <c r="BM851" s="82"/>
      <c r="BN851" s="147"/>
      <c r="BO851" s="170"/>
      <c r="BP851" s="165"/>
    </row>
    <row r="852" spans="1:68" ht="22.5" customHeight="1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237"/>
      <c r="N852" s="82"/>
      <c r="O852" s="82"/>
      <c r="P852" s="82"/>
      <c r="Q852" s="82"/>
      <c r="R852" s="82"/>
      <c r="S852" s="82"/>
      <c r="T852" s="147"/>
      <c r="U852" s="82"/>
      <c r="V852" s="82"/>
      <c r="W852" s="82"/>
      <c r="X852" s="82"/>
      <c r="Y852" s="82"/>
      <c r="Z852" s="82"/>
      <c r="AA852" s="82"/>
      <c r="AB852" s="82"/>
      <c r="AC852" s="82"/>
      <c r="AD852" s="82"/>
      <c r="AE852" s="82"/>
      <c r="AF852" s="82"/>
      <c r="AG852" s="82"/>
      <c r="AH852" s="82"/>
      <c r="AI852" s="82"/>
      <c r="AJ852" s="82"/>
      <c r="AK852" s="82"/>
      <c r="AL852" s="82"/>
      <c r="AM852" s="147"/>
      <c r="AN852" s="82"/>
      <c r="AO852" s="82"/>
      <c r="AP852" s="82"/>
      <c r="AQ852" s="82"/>
      <c r="AR852" s="82"/>
      <c r="AS852" s="82"/>
      <c r="AT852" s="82"/>
      <c r="AU852" s="82"/>
      <c r="AV852" s="82"/>
      <c r="AW852" s="82"/>
      <c r="AX852" s="82"/>
      <c r="AY852" s="82"/>
      <c r="AZ852" s="82"/>
      <c r="BA852" s="82"/>
      <c r="BB852" s="147"/>
      <c r="BC852" s="82"/>
      <c r="BD852" s="82"/>
      <c r="BE852" s="82"/>
      <c r="BF852" s="82"/>
      <c r="BG852" s="82"/>
      <c r="BH852" s="82"/>
      <c r="BI852" s="82"/>
      <c r="BJ852" s="82"/>
      <c r="BK852" s="82"/>
      <c r="BL852" s="82"/>
      <c r="BM852" s="82"/>
      <c r="BN852" s="147"/>
      <c r="BO852" s="170"/>
      <c r="BP852" s="165"/>
    </row>
    <row r="853" spans="1:68" ht="22.5" customHeight="1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237"/>
      <c r="N853" s="82"/>
      <c r="O853" s="82"/>
      <c r="P853" s="82"/>
      <c r="Q853" s="82"/>
      <c r="R853" s="82"/>
      <c r="S853" s="82"/>
      <c r="T853" s="147"/>
      <c r="U853" s="82"/>
      <c r="V853" s="82"/>
      <c r="W853" s="82"/>
      <c r="X853" s="82"/>
      <c r="Y853" s="82"/>
      <c r="Z853" s="82"/>
      <c r="AA853" s="82"/>
      <c r="AB853" s="82"/>
      <c r="AC853" s="82"/>
      <c r="AD853" s="82"/>
      <c r="AE853" s="82"/>
      <c r="AF853" s="82"/>
      <c r="AG853" s="82"/>
      <c r="AH853" s="82"/>
      <c r="AI853" s="82"/>
      <c r="AJ853" s="82"/>
      <c r="AK853" s="82"/>
      <c r="AL853" s="82"/>
      <c r="AM853" s="147"/>
      <c r="AN853" s="82"/>
      <c r="AO853" s="82"/>
      <c r="AP853" s="82"/>
      <c r="AQ853" s="82"/>
      <c r="AR853" s="82"/>
      <c r="AS853" s="82"/>
      <c r="AT853" s="82"/>
      <c r="AU853" s="82"/>
      <c r="AV853" s="82"/>
      <c r="AW853" s="82"/>
      <c r="AX853" s="82"/>
      <c r="AY853" s="82"/>
      <c r="AZ853" s="82"/>
      <c r="BA853" s="82"/>
      <c r="BB853" s="147"/>
      <c r="BC853" s="82"/>
      <c r="BD853" s="82"/>
      <c r="BE853" s="82"/>
      <c r="BF853" s="82"/>
      <c r="BG853" s="82"/>
      <c r="BH853" s="82"/>
      <c r="BI853" s="82"/>
      <c r="BJ853" s="82"/>
      <c r="BK853" s="82"/>
      <c r="BL853" s="82"/>
      <c r="BM853" s="82"/>
      <c r="BN853" s="147"/>
      <c r="BO853" s="170"/>
      <c r="BP853" s="165"/>
    </row>
    <row r="854" spans="1:68" ht="22.5" customHeight="1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237"/>
      <c r="N854" s="82"/>
      <c r="O854" s="82"/>
      <c r="P854" s="82"/>
      <c r="Q854" s="82"/>
      <c r="R854" s="82"/>
      <c r="S854" s="82"/>
      <c r="T854" s="147"/>
      <c r="U854" s="82"/>
      <c r="V854" s="82"/>
      <c r="W854" s="82"/>
      <c r="X854" s="82"/>
      <c r="Y854" s="82"/>
      <c r="Z854" s="82"/>
      <c r="AA854" s="82"/>
      <c r="AB854" s="82"/>
      <c r="AC854" s="82"/>
      <c r="AD854" s="82"/>
      <c r="AE854" s="82"/>
      <c r="AF854" s="82"/>
      <c r="AG854" s="82"/>
      <c r="AH854" s="82"/>
      <c r="AI854" s="82"/>
      <c r="AJ854" s="82"/>
      <c r="AK854" s="82"/>
      <c r="AL854" s="82"/>
      <c r="AM854" s="147"/>
      <c r="AN854" s="82"/>
      <c r="AO854" s="82"/>
      <c r="AP854" s="82"/>
      <c r="AQ854" s="82"/>
      <c r="AR854" s="82"/>
      <c r="AS854" s="82"/>
      <c r="AT854" s="82"/>
      <c r="AU854" s="82"/>
      <c r="AV854" s="82"/>
      <c r="AW854" s="82"/>
      <c r="AX854" s="82"/>
      <c r="AY854" s="82"/>
      <c r="AZ854" s="82"/>
      <c r="BA854" s="82"/>
      <c r="BB854" s="147"/>
      <c r="BC854" s="82"/>
      <c r="BD854" s="82"/>
      <c r="BE854" s="82"/>
      <c r="BF854" s="82"/>
      <c r="BG854" s="82"/>
      <c r="BH854" s="82"/>
      <c r="BI854" s="82"/>
      <c r="BJ854" s="82"/>
      <c r="BK854" s="82"/>
      <c r="BL854" s="82"/>
      <c r="BM854" s="82"/>
      <c r="BN854" s="147"/>
      <c r="BO854" s="170"/>
      <c r="BP854" s="165"/>
    </row>
    <row r="855" spans="1:68" ht="22.5" customHeight="1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237"/>
      <c r="N855" s="82"/>
      <c r="O855" s="82"/>
      <c r="P855" s="82"/>
      <c r="Q855" s="82"/>
      <c r="R855" s="82"/>
      <c r="S855" s="82"/>
      <c r="T855" s="147"/>
      <c r="U855" s="82"/>
      <c r="V855" s="82"/>
      <c r="W855" s="82"/>
      <c r="X855" s="82"/>
      <c r="Y855" s="82"/>
      <c r="Z855" s="82"/>
      <c r="AA855" s="82"/>
      <c r="AB855" s="82"/>
      <c r="AC855" s="82"/>
      <c r="AD855" s="82"/>
      <c r="AE855" s="82"/>
      <c r="AF855" s="82"/>
      <c r="AG855" s="82"/>
      <c r="AH855" s="82"/>
      <c r="AI855" s="82"/>
      <c r="AJ855" s="82"/>
      <c r="AK855" s="82"/>
      <c r="AL855" s="82"/>
      <c r="AM855" s="147"/>
      <c r="AN855" s="82"/>
      <c r="AO855" s="82"/>
      <c r="AP855" s="82"/>
      <c r="AQ855" s="82"/>
      <c r="AR855" s="82"/>
      <c r="AS855" s="82"/>
      <c r="AT855" s="82"/>
      <c r="AU855" s="82"/>
      <c r="AV855" s="82"/>
      <c r="AW855" s="82"/>
      <c r="AX855" s="82"/>
      <c r="AY855" s="82"/>
      <c r="AZ855" s="82"/>
      <c r="BA855" s="82"/>
      <c r="BB855" s="147"/>
      <c r="BC855" s="82"/>
      <c r="BD855" s="82"/>
      <c r="BE855" s="82"/>
      <c r="BF855" s="82"/>
      <c r="BG855" s="82"/>
      <c r="BH855" s="82"/>
      <c r="BI855" s="82"/>
      <c r="BJ855" s="82"/>
      <c r="BK855" s="82"/>
      <c r="BL855" s="82"/>
      <c r="BM855" s="82"/>
      <c r="BN855" s="147"/>
      <c r="BO855" s="170"/>
      <c r="BP855" s="165"/>
    </row>
    <row r="856" spans="1:68" ht="22.5" customHeight="1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237"/>
      <c r="N856" s="82"/>
      <c r="O856" s="82"/>
      <c r="P856" s="82"/>
      <c r="Q856" s="82"/>
      <c r="R856" s="82"/>
      <c r="S856" s="82"/>
      <c r="T856" s="147"/>
      <c r="U856" s="82"/>
      <c r="V856" s="82"/>
      <c r="W856" s="82"/>
      <c r="X856" s="82"/>
      <c r="Y856" s="82"/>
      <c r="Z856" s="82"/>
      <c r="AA856" s="82"/>
      <c r="AB856" s="82"/>
      <c r="AC856" s="82"/>
      <c r="AD856" s="82"/>
      <c r="AE856" s="82"/>
      <c r="AF856" s="82"/>
      <c r="AG856" s="82"/>
      <c r="AH856" s="82"/>
      <c r="AI856" s="82"/>
      <c r="AJ856" s="82"/>
      <c r="AK856" s="82"/>
      <c r="AL856" s="82"/>
      <c r="AM856" s="147"/>
      <c r="AN856" s="82"/>
      <c r="AO856" s="82"/>
      <c r="AP856" s="82"/>
      <c r="AQ856" s="82"/>
      <c r="AR856" s="82"/>
      <c r="AS856" s="82"/>
      <c r="AT856" s="82"/>
      <c r="AU856" s="82"/>
      <c r="AV856" s="82"/>
      <c r="AW856" s="82"/>
      <c r="AX856" s="82"/>
      <c r="AY856" s="82"/>
      <c r="AZ856" s="82"/>
      <c r="BA856" s="82"/>
      <c r="BB856" s="147"/>
      <c r="BC856" s="82"/>
      <c r="BD856" s="82"/>
      <c r="BE856" s="82"/>
      <c r="BF856" s="82"/>
      <c r="BG856" s="82"/>
      <c r="BH856" s="82"/>
      <c r="BI856" s="82"/>
      <c r="BJ856" s="82"/>
      <c r="BK856" s="82"/>
      <c r="BL856" s="82"/>
      <c r="BM856" s="82"/>
      <c r="BN856" s="147"/>
      <c r="BO856" s="170"/>
      <c r="BP856" s="165"/>
    </row>
    <row r="857" spans="1:68" ht="22.5" customHeight="1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237"/>
      <c r="N857" s="82"/>
      <c r="O857" s="82"/>
      <c r="P857" s="82"/>
      <c r="Q857" s="82"/>
      <c r="R857" s="82"/>
      <c r="S857" s="82"/>
      <c r="T857" s="147"/>
      <c r="U857" s="82"/>
      <c r="V857" s="82"/>
      <c r="W857" s="82"/>
      <c r="X857" s="82"/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  <c r="AL857" s="82"/>
      <c r="AM857" s="147"/>
      <c r="AN857" s="82"/>
      <c r="AO857" s="82"/>
      <c r="AP857" s="82"/>
      <c r="AQ857" s="82"/>
      <c r="AR857" s="82"/>
      <c r="AS857" s="82"/>
      <c r="AT857" s="82"/>
      <c r="AU857" s="82"/>
      <c r="AV857" s="82"/>
      <c r="AW857" s="82"/>
      <c r="AX857" s="82"/>
      <c r="AY857" s="82"/>
      <c r="AZ857" s="82"/>
      <c r="BA857" s="82"/>
      <c r="BB857" s="147"/>
      <c r="BC857" s="82"/>
      <c r="BD857" s="82"/>
      <c r="BE857" s="82"/>
      <c r="BF857" s="82"/>
      <c r="BG857" s="82"/>
      <c r="BH857" s="82"/>
      <c r="BI857" s="82"/>
      <c r="BJ857" s="82"/>
      <c r="BK857" s="82"/>
      <c r="BL857" s="82"/>
      <c r="BM857" s="82"/>
      <c r="BN857" s="147"/>
      <c r="BO857" s="170"/>
      <c r="BP857" s="165"/>
    </row>
    <row r="858" spans="1:68" ht="22.5" customHeight="1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237"/>
      <c r="N858" s="82"/>
      <c r="O858" s="82"/>
      <c r="P858" s="82"/>
      <c r="Q858" s="82"/>
      <c r="R858" s="82"/>
      <c r="S858" s="82"/>
      <c r="T858" s="147"/>
      <c r="U858" s="82"/>
      <c r="V858" s="82"/>
      <c r="W858" s="82"/>
      <c r="X858" s="82"/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  <c r="AL858" s="82"/>
      <c r="AM858" s="147"/>
      <c r="AN858" s="82"/>
      <c r="AO858" s="82"/>
      <c r="AP858" s="82"/>
      <c r="AQ858" s="82"/>
      <c r="AR858" s="82"/>
      <c r="AS858" s="82"/>
      <c r="AT858" s="82"/>
      <c r="AU858" s="82"/>
      <c r="AV858" s="82"/>
      <c r="AW858" s="82"/>
      <c r="AX858" s="82"/>
      <c r="AY858" s="82"/>
      <c r="AZ858" s="82"/>
      <c r="BA858" s="82"/>
      <c r="BB858" s="147"/>
      <c r="BC858" s="82"/>
      <c r="BD858" s="82"/>
      <c r="BE858" s="82"/>
      <c r="BF858" s="82"/>
      <c r="BG858" s="82"/>
      <c r="BH858" s="82"/>
      <c r="BI858" s="82"/>
      <c r="BJ858" s="82"/>
      <c r="BK858" s="82"/>
      <c r="BL858" s="82"/>
      <c r="BM858" s="82"/>
      <c r="BN858" s="147"/>
      <c r="BO858" s="170"/>
      <c r="BP858" s="165"/>
    </row>
    <row r="859" spans="1:68" ht="22.5" customHeight="1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237"/>
      <c r="N859" s="82"/>
      <c r="O859" s="82"/>
      <c r="P859" s="82"/>
      <c r="Q859" s="82"/>
      <c r="R859" s="82"/>
      <c r="S859" s="82"/>
      <c r="T859" s="147"/>
      <c r="U859" s="82"/>
      <c r="V859" s="82"/>
      <c r="W859" s="82"/>
      <c r="X859" s="82"/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  <c r="AL859" s="82"/>
      <c r="AM859" s="147"/>
      <c r="AN859" s="82"/>
      <c r="AO859" s="82"/>
      <c r="AP859" s="82"/>
      <c r="AQ859" s="82"/>
      <c r="AR859" s="82"/>
      <c r="AS859" s="82"/>
      <c r="AT859" s="82"/>
      <c r="AU859" s="82"/>
      <c r="AV859" s="82"/>
      <c r="AW859" s="82"/>
      <c r="AX859" s="82"/>
      <c r="AY859" s="82"/>
      <c r="AZ859" s="82"/>
      <c r="BA859" s="82"/>
      <c r="BB859" s="147"/>
      <c r="BC859" s="82"/>
      <c r="BD859" s="82"/>
      <c r="BE859" s="82"/>
      <c r="BF859" s="82"/>
      <c r="BG859" s="82"/>
      <c r="BH859" s="82"/>
      <c r="BI859" s="82"/>
      <c r="BJ859" s="82"/>
      <c r="BK859" s="82"/>
      <c r="BL859" s="82"/>
      <c r="BM859" s="82"/>
      <c r="BN859" s="147"/>
      <c r="BO859" s="170"/>
      <c r="BP859" s="165"/>
    </row>
    <row r="860" spans="1:68" ht="22.5" customHeight="1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237"/>
      <c r="N860" s="82"/>
      <c r="O860" s="82"/>
      <c r="P860" s="82"/>
      <c r="Q860" s="82"/>
      <c r="R860" s="82"/>
      <c r="S860" s="82"/>
      <c r="T860" s="147"/>
      <c r="U860" s="82"/>
      <c r="V860" s="82"/>
      <c r="W860" s="82"/>
      <c r="X860" s="82"/>
      <c r="Y860" s="82"/>
      <c r="Z860" s="82"/>
      <c r="AA860" s="82"/>
      <c r="AB860" s="82"/>
      <c r="AC860" s="82"/>
      <c r="AD860" s="82"/>
      <c r="AE860" s="82"/>
      <c r="AF860" s="82"/>
      <c r="AG860" s="82"/>
      <c r="AH860" s="82"/>
      <c r="AI860" s="82"/>
      <c r="AJ860" s="82"/>
      <c r="AK860" s="82"/>
      <c r="AL860" s="82"/>
      <c r="AM860" s="147"/>
      <c r="AN860" s="82"/>
      <c r="AO860" s="82"/>
      <c r="AP860" s="82"/>
      <c r="AQ860" s="82"/>
      <c r="AR860" s="82"/>
      <c r="AS860" s="82"/>
      <c r="AT860" s="82"/>
      <c r="AU860" s="82"/>
      <c r="AV860" s="82"/>
      <c r="AW860" s="82"/>
      <c r="AX860" s="82"/>
      <c r="AY860" s="82"/>
      <c r="AZ860" s="82"/>
      <c r="BA860" s="82"/>
      <c r="BB860" s="147"/>
      <c r="BC860" s="82"/>
      <c r="BD860" s="82"/>
      <c r="BE860" s="82"/>
      <c r="BF860" s="82"/>
      <c r="BG860" s="82"/>
      <c r="BH860" s="82"/>
      <c r="BI860" s="82"/>
      <c r="BJ860" s="82"/>
      <c r="BK860" s="82"/>
      <c r="BL860" s="82"/>
      <c r="BM860" s="82"/>
      <c r="BN860" s="147"/>
      <c r="BO860" s="170"/>
      <c r="BP860" s="165"/>
    </row>
    <row r="861" spans="1:68" ht="22.5" customHeight="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237"/>
      <c r="N861" s="82"/>
      <c r="O861" s="82"/>
      <c r="P861" s="82"/>
      <c r="Q861" s="82"/>
      <c r="R861" s="82"/>
      <c r="S861" s="82"/>
      <c r="T861" s="147"/>
      <c r="U861" s="82"/>
      <c r="V861" s="82"/>
      <c r="W861" s="82"/>
      <c r="X861" s="82"/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  <c r="AL861" s="82"/>
      <c r="AM861" s="147"/>
      <c r="AN861" s="82"/>
      <c r="AO861" s="82"/>
      <c r="AP861" s="82"/>
      <c r="AQ861" s="82"/>
      <c r="AR861" s="82"/>
      <c r="AS861" s="82"/>
      <c r="AT861" s="82"/>
      <c r="AU861" s="82"/>
      <c r="AV861" s="82"/>
      <c r="AW861" s="82"/>
      <c r="AX861" s="82"/>
      <c r="AY861" s="82"/>
      <c r="AZ861" s="82"/>
      <c r="BA861" s="82"/>
      <c r="BB861" s="147"/>
      <c r="BC861" s="82"/>
      <c r="BD861" s="82"/>
      <c r="BE861" s="82"/>
      <c r="BF861" s="82"/>
      <c r="BG861" s="82"/>
      <c r="BH861" s="82"/>
      <c r="BI861" s="82"/>
      <c r="BJ861" s="82"/>
      <c r="BK861" s="82"/>
      <c r="BL861" s="82"/>
      <c r="BM861" s="82"/>
      <c r="BN861" s="147"/>
      <c r="BO861" s="170"/>
      <c r="BP861" s="165"/>
    </row>
    <row r="862" spans="1:68" ht="22.5" customHeight="1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237"/>
      <c r="N862" s="82"/>
      <c r="O862" s="82"/>
      <c r="P862" s="82"/>
      <c r="Q862" s="82"/>
      <c r="R862" s="82"/>
      <c r="S862" s="82"/>
      <c r="T862" s="147"/>
      <c r="U862" s="82"/>
      <c r="V862" s="82"/>
      <c r="W862" s="82"/>
      <c r="X862" s="82"/>
      <c r="Y862" s="82"/>
      <c r="Z862" s="82"/>
      <c r="AA862" s="82"/>
      <c r="AB862" s="82"/>
      <c r="AC862" s="82"/>
      <c r="AD862" s="82"/>
      <c r="AE862" s="82"/>
      <c r="AF862" s="82"/>
      <c r="AG862" s="82"/>
      <c r="AH862" s="82"/>
      <c r="AI862" s="82"/>
      <c r="AJ862" s="82"/>
      <c r="AK862" s="82"/>
      <c r="AL862" s="82"/>
      <c r="AM862" s="147"/>
      <c r="AN862" s="82"/>
      <c r="AO862" s="82"/>
      <c r="AP862" s="82"/>
      <c r="AQ862" s="82"/>
      <c r="AR862" s="82"/>
      <c r="AS862" s="82"/>
      <c r="AT862" s="82"/>
      <c r="AU862" s="82"/>
      <c r="AV862" s="82"/>
      <c r="AW862" s="82"/>
      <c r="AX862" s="82"/>
      <c r="AY862" s="82"/>
      <c r="AZ862" s="82"/>
      <c r="BA862" s="82"/>
      <c r="BB862" s="147"/>
      <c r="BC862" s="82"/>
      <c r="BD862" s="82"/>
      <c r="BE862" s="82"/>
      <c r="BF862" s="82"/>
      <c r="BG862" s="82"/>
      <c r="BH862" s="82"/>
      <c r="BI862" s="82"/>
      <c r="BJ862" s="82"/>
      <c r="BK862" s="82"/>
      <c r="BL862" s="82"/>
      <c r="BM862" s="82"/>
      <c r="BN862" s="147"/>
      <c r="BO862" s="170"/>
      <c r="BP862" s="165"/>
    </row>
    <row r="863" spans="1:68" ht="22.5" customHeight="1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237"/>
      <c r="N863" s="82"/>
      <c r="O863" s="82"/>
      <c r="P863" s="82"/>
      <c r="Q863" s="82"/>
      <c r="R863" s="82"/>
      <c r="S863" s="82"/>
      <c r="T863" s="147"/>
      <c r="U863" s="82"/>
      <c r="V863" s="82"/>
      <c r="W863" s="82"/>
      <c r="X863" s="82"/>
      <c r="Y863" s="82"/>
      <c r="Z863" s="82"/>
      <c r="AA863" s="82"/>
      <c r="AB863" s="82"/>
      <c r="AC863" s="82"/>
      <c r="AD863" s="82"/>
      <c r="AE863" s="82"/>
      <c r="AF863" s="82"/>
      <c r="AG863" s="82"/>
      <c r="AH863" s="82"/>
      <c r="AI863" s="82"/>
      <c r="AJ863" s="82"/>
      <c r="AK863" s="82"/>
      <c r="AL863" s="82"/>
      <c r="AM863" s="147"/>
      <c r="AN863" s="82"/>
      <c r="AO863" s="82"/>
      <c r="AP863" s="82"/>
      <c r="AQ863" s="82"/>
      <c r="AR863" s="82"/>
      <c r="AS863" s="82"/>
      <c r="AT863" s="82"/>
      <c r="AU863" s="82"/>
      <c r="AV863" s="82"/>
      <c r="AW863" s="82"/>
      <c r="AX863" s="82"/>
      <c r="AY863" s="82"/>
      <c r="AZ863" s="82"/>
      <c r="BA863" s="82"/>
      <c r="BB863" s="147"/>
      <c r="BC863" s="82"/>
      <c r="BD863" s="82"/>
      <c r="BE863" s="82"/>
      <c r="BF863" s="82"/>
      <c r="BG863" s="82"/>
      <c r="BH863" s="82"/>
      <c r="BI863" s="82"/>
      <c r="BJ863" s="82"/>
      <c r="BK863" s="82"/>
      <c r="BL863" s="82"/>
      <c r="BM863" s="82"/>
      <c r="BN863" s="147"/>
      <c r="BO863" s="170"/>
      <c r="BP863" s="165"/>
    </row>
    <row r="864" spans="1:68" ht="22.5" customHeight="1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237"/>
      <c r="N864" s="82"/>
      <c r="O864" s="82"/>
      <c r="P864" s="82"/>
      <c r="Q864" s="82"/>
      <c r="R864" s="82"/>
      <c r="S864" s="82"/>
      <c r="T864" s="147"/>
      <c r="U864" s="82"/>
      <c r="V864" s="82"/>
      <c r="W864" s="82"/>
      <c r="X864" s="82"/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  <c r="AL864" s="82"/>
      <c r="AM864" s="147"/>
      <c r="AN864" s="82"/>
      <c r="AO864" s="82"/>
      <c r="AP864" s="82"/>
      <c r="AQ864" s="82"/>
      <c r="AR864" s="82"/>
      <c r="AS864" s="82"/>
      <c r="AT864" s="82"/>
      <c r="AU864" s="82"/>
      <c r="AV864" s="82"/>
      <c r="AW864" s="82"/>
      <c r="AX864" s="82"/>
      <c r="AY864" s="82"/>
      <c r="AZ864" s="82"/>
      <c r="BA864" s="82"/>
      <c r="BB864" s="147"/>
      <c r="BC864" s="82"/>
      <c r="BD864" s="82"/>
      <c r="BE864" s="82"/>
      <c r="BF864" s="82"/>
      <c r="BG864" s="82"/>
      <c r="BH864" s="82"/>
      <c r="BI864" s="82"/>
      <c r="BJ864" s="82"/>
      <c r="BK864" s="82"/>
      <c r="BL864" s="82"/>
      <c r="BM864" s="82"/>
      <c r="BN864" s="147"/>
      <c r="BO864" s="170"/>
      <c r="BP864" s="165"/>
    </row>
    <row r="865" spans="1:68" ht="22.5" customHeight="1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237"/>
      <c r="N865" s="82"/>
      <c r="O865" s="82"/>
      <c r="P865" s="82"/>
      <c r="Q865" s="82"/>
      <c r="R865" s="82"/>
      <c r="S865" s="82"/>
      <c r="T865" s="147"/>
      <c r="U865" s="82"/>
      <c r="V865" s="82"/>
      <c r="W865" s="82"/>
      <c r="X865" s="82"/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  <c r="AL865" s="82"/>
      <c r="AM865" s="147"/>
      <c r="AN865" s="82"/>
      <c r="AO865" s="82"/>
      <c r="AP865" s="82"/>
      <c r="AQ865" s="82"/>
      <c r="AR865" s="82"/>
      <c r="AS865" s="82"/>
      <c r="AT865" s="82"/>
      <c r="AU865" s="82"/>
      <c r="AV865" s="82"/>
      <c r="AW865" s="82"/>
      <c r="AX865" s="82"/>
      <c r="AY865" s="82"/>
      <c r="AZ865" s="82"/>
      <c r="BA865" s="82"/>
      <c r="BB865" s="147"/>
      <c r="BC865" s="82"/>
      <c r="BD865" s="82"/>
      <c r="BE865" s="82"/>
      <c r="BF865" s="82"/>
      <c r="BG865" s="82"/>
      <c r="BH865" s="82"/>
      <c r="BI865" s="82"/>
      <c r="BJ865" s="82"/>
      <c r="BK865" s="82"/>
      <c r="BL865" s="82"/>
      <c r="BM865" s="82"/>
      <c r="BN865" s="147"/>
      <c r="BO865" s="170"/>
      <c r="BP865" s="165"/>
    </row>
    <row r="866" spans="1:68" ht="22.5" customHeight="1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237"/>
      <c r="N866" s="82"/>
      <c r="O866" s="82"/>
      <c r="P866" s="82"/>
      <c r="Q866" s="82"/>
      <c r="R866" s="82"/>
      <c r="S866" s="82"/>
      <c r="T866" s="147"/>
      <c r="U866" s="82"/>
      <c r="V866" s="82"/>
      <c r="W866" s="82"/>
      <c r="X866" s="82"/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  <c r="AL866" s="82"/>
      <c r="AM866" s="147"/>
      <c r="AN866" s="82"/>
      <c r="AO866" s="82"/>
      <c r="AP866" s="82"/>
      <c r="AQ866" s="82"/>
      <c r="AR866" s="82"/>
      <c r="AS866" s="82"/>
      <c r="AT866" s="82"/>
      <c r="AU866" s="82"/>
      <c r="AV866" s="82"/>
      <c r="AW866" s="82"/>
      <c r="AX866" s="82"/>
      <c r="AY866" s="82"/>
      <c r="AZ866" s="82"/>
      <c r="BA866" s="82"/>
      <c r="BB866" s="147"/>
      <c r="BC866" s="82"/>
      <c r="BD866" s="82"/>
      <c r="BE866" s="82"/>
      <c r="BF866" s="82"/>
      <c r="BG866" s="82"/>
      <c r="BH866" s="82"/>
      <c r="BI866" s="82"/>
      <c r="BJ866" s="82"/>
      <c r="BK866" s="82"/>
      <c r="BL866" s="82"/>
      <c r="BM866" s="82"/>
      <c r="BN866" s="147"/>
      <c r="BO866" s="170"/>
      <c r="BP866" s="165"/>
    </row>
    <row r="867" spans="1:68" ht="22.5" customHeight="1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237"/>
      <c r="N867" s="82"/>
      <c r="O867" s="82"/>
      <c r="P867" s="82"/>
      <c r="Q867" s="82"/>
      <c r="R867" s="82"/>
      <c r="S867" s="82"/>
      <c r="T867" s="147"/>
      <c r="U867" s="82"/>
      <c r="V867" s="82"/>
      <c r="W867" s="82"/>
      <c r="X867" s="82"/>
      <c r="Y867" s="82"/>
      <c r="Z867" s="82"/>
      <c r="AA867" s="82"/>
      <c r="AB867" s="82"/>
      <c r="AC867" s="82"/>
      <c r="AD867" s="82"/>
      <c r="AE867" s="82"/>
      <c r="AF867" s="82"/>
      <c r="AG867" s="82"/>
      <c r="AH867" s="82"/>
      <c r="AI867" s="82"/>
      <c r="AJ867" s="82"/>
      <c r="AK867" s="82"/>
      <c r="AL867" s="82"/>
      <c r="AM867" s="147"/>
      <c r="AN867" s="82"/>
      <c r="AO867" s="82"/>
      <c r="AP867" s="82"/>
      <c r="AQ867" s="82"/>
      <c r="AR867" s="82"/>
      <c r="AS867" s="82"/>
      <c r="AT867" s="82"/>
      <c r="AU867" s="82"/>
      <c r="AV867" s="82"/>
      <c r="AW867" s="82"/>
      <c r="AX867" s="82"/>
      <c r="AY867" s="82"/>
      <c r="AZ867" s="82"/>
      <c r="BA867" s="82"/>
      <c r="BB867" s="147"/>
      <c r="BC867" s="82"/>
      <c r="BD867" s="82"/>
      <c r="BE867" s="82"/>
      <c r="BF867" s="82"/>
      <c r="BG867" s="82"/>
      <c r="BH867" s="82"/>
      <c r="BI867" s="82"/>
      <c r="BJ867" s="82"/>
      <c r="BK867" s="82"/>
      <c r="BL867" s="82"/>
      <c r="BM867" s="82"/>
      <c r="BN867" s="147"/>
      <c r="BO867" s="170"/>
      <c r="BP867" s="165"/>
    </row>
    <row r="868" spans="1:68" ht="22.5" customHeight="1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237"/>
      <c r="N868" s="82"/>
      <c r="O868" s="82"/>
      <c r="P868" s="82"/>
      <c r="Q868" s="82"/>
      <c r="R868" s="82"/>
      <c r="S868" s="82"/>
      <c r="T868" s="147"/>
      <c r="U868" s="82"/>
      <c r="V868" s="82"/>
      <c r="W868" s="82"/>
      <c r="X868" s="82"/>
      <c r="Y868" s="82"/>
      <c r="Z868" s="82"/>
      <c r="AA868" s="82"/>
      <c r="AB868" s="82"/>
      <c r="AC868" s="82"/>
      <c r="AD868" s="82"/>
      <c r="AE868" s="82"/>
      <c r="AF868" s="82"/>
      <c r="AG868" s="82"/>
      <c r="AH868" s="82"/>
      <c r="AI868" s="82"/>
      <c r="AJ868" s="82"/>
      <c r="AK868" s="82"/>
      <c r="AL868" s="82"/>
      <c r="AM868" s="147"/>
      <c r="AN868" s="82"/>
      <c r="AO868" s="82"/>
      <c r="AP868" s="82"/>
      <c r="AQ868" s="82"/>
      <c r="AR868" s="82"/>
      <c r="AS868" s="82"/>
      <c r="AT868" s="82"/>
      <c r="AU868" s="82"/>
      <c r="AV868" s="82"/>
      <c r="AW868" s="82"/>
      <c r="AX868" s="82"/>
      <c r="AY868" s="82"/>
      <c r="AZ868" s="82"/>
      <c r="BA868" s="82"/>
      <c r="BB868" s="147"/>
      <c r="BC868" s="82"/>
      <c r="BD868" s="82"/>
      <c r="BE868" s="82"/>
      <c r="BF868" s="82"/>
      <c r="BG868" s="82"/>
      <c r="BH868" s="82"/>
      <c r="BI868" s="82"/>
      <c r="BJ868" s="82"/>
      <c r="BK868" s="82"/>
      <c r="BL868" s="82"/>
      <c r="BM868" s="82"/>
      <c r="BN868" s="147"/>
      <c r="BO868" s="170"/>
      <c r="BP868" s="165"/>
    </row>
    <row r="869" spans="1:68" ht="22.5" customHeight="1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237"/>
      <c r="N869" s="82"/>
      <c r="O869" s="82"/>
      <c r="P869" s="82"/>
      <c r="Q869" s="82"/>
      <c r="R869" s="82"/>
      <c r="S869" s="82"/>
      <c r="T869" s="147"/>
      <c r="U869" s="82"/>
      <c r="V869" s="82"/>
      <c r="W869" s="82"/>
      <c r="X869" s="82"/>
      <c r="Y869" s="82"/>
      <c r="Z869" s="82"/>
      <c r="AA869" s="82"/>
      <c r="AB869" s="82"/>
      <c r="AC869" s="82"/>
      <c r="AD869" s="82"/>
      <c r="AE869" s="82"/>
      <c r="AF869" s="82"/>
      <c r="AG869" s="82"/>
      <c r="AH869" s="82"/>
      <c r="AI869" s="82"/>
      <c r="AJ869" s="82"/>
      <c r="AK869" s="82"/>
      <c r="AL869" s="82"/>
      <c r="AM869" s="147"/>
      <c r="AN869" s="82"/>
      <c r="AO869" s="82"/>
      <c r="AP869" s="82"/>
      <c r="AQ869" s="82"/>
      <c r="AR869" s="82"/>
      <c r="AS869" s="82"/>
      <c r="AT869" s="82"/>
      <c r="AU869" s="82"/>
      <c r="AV869" s="82"/>
      <c r="AW869" s="82"/>
      <c r="AX869" s="82"/>
      <c r="AY869" s="82"/>
      <c r="AZ869" s="82"/>
      <c r="BA869" s="82"/>
      <c r="BB869" s="147"/>
      <c r="BC869" s="82"/>
      <c r="BD869" s="82"/>
      <c r="BE869" s="82"/>
      <c r="BF869" s="82"/>
      <c r="BG869" s="82"/>
      <c r="BH869" s="82"/>
      <c r="BI869" s="82"/>
      <c r="BJ869" s="82"/>
      <c r="BK869" s="82"/>
      <c r="BL869" s="82"/>
      <c r="BM869" s="82"/>
      <c r="BN869" s="147"/>
      <c r="BO869" s="170"/>
      <c r="BP869" s="165"/>
    </row>
    <row r="870" spans="1:68" ht="22.5" customHeight="1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237"/>
      <c r="N870" s="82"/>
      <c r="O870" s="82"/>
      <c r="P870" s="82"/>
      <c r="Q870" s="82"/>
      <c r="R870" s="82"/>
      <c r="S870" s="82"/>
      <c r="T870" s="147"/>
      <c r="U870" s="82"/>
      <c r="V870" s="82"/>
      <c r="W870" s="82"/>
      <c r="X870" s="82"/>
      <c r="Y870" s="82"/>
      <c r="Z870" s="82"/>
      <c r="AA870" s="82"/>
      <c r="AB870" s="82"/>
      <c r="AC870" s="82"/>
      <c r="AD870" s="82"/>
      <c r="AE870" s="82"/>
      <c r="AF870" s="82"/>
      <c r="AG870" s="82"/>
      <c r="AH870" s="82"/>
      <c r="AI870" s="82"/>
      <c r="AJ870" s="82"/>
      <c r="AK870" s="82"/>
      <c r="AL870" s="82"/>
      <c r="AM870" s="147"/>
      <c r="AN870" s="82"/>
      <c r="AO870" s="82"/>
      <c r="AP870" s="82"/>
      <c r="AQ870" s="82"/>
      <c r="AR870" s="82"/>
      <c r="AS870" s="82"/>
      <c r="AT870" s="82"/>
      <c r="AU870" s="82"/>
      <c r="AV870" s="82"/>
      <c r="AW870" s="82"/>
      <c r="AX870" s="82"/>
      <c r="AY870" s="82"/>
      <c r="AZ870" s="82"/>
      <c r="BA870" s="82"/>
      <c r="BB870" s="147"/>
      <c r="BC870" s="82"/>
      <c r="BD870" s="82"/>
      <c r="BE870" s="82"/>
      <c r="BF870" s="82"/>
      <c r="BG870" s="82"/>
      <c r="BH870" s="82"/>
      <c r="BI870" s="82"/>
      <c r="BJ870" s="82"/>
      <c r="BK870" s="82"/>
      <c r="BL870" s="82"/>
      <c r="BM870" s="82"/>
      <c r="BN870" s="147"/>
      <c r="BO870" s="170"/>
      <c r="BP870" s="165"/>
    </row>
    <row r="871" spans="1:68" ht="22.5" customHeight="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237"/>
      <c r="N871" s="82"/>
      <c r="O871" s="82"/>
      <c r="P871" s="82"/>
      <c r="Q871" s="82"/>
      <c r="R871" s="82"/>
      <c r="S871" s="82"/>
      <c r="T871" s="147"/>
      <c r="U871" s="82"/>
      <c r="V871" s="82"/>
      <c r="W871" s="82"/>
      <c r="X871" s="82"/>
      <c r="Y871" s="82"/>
      <c r="Z871" s="82"/>
      <c r="AA871" s="82"/>
      <c r="AB871" s="82"/>
      <c r="AC871" s="82"/>
      <c r="AD871" s="82"/>
      <c r="AE871" s="82"/>
      <c r="AF871" s="82"/>
      <c r="AG871" s="82"/>
      <c r="AH871" s="82"/>
      <c r="AI871" s="82"/>
      <c r="AJ871" s="82"/>
      <c r="AK871" s="82"/>
      <c r="AL871" s="82"/>
      <c r="AM871" s="147"/>
      <c r="AN871" s="82"/>
      <c r="AO871" s="82"/>
      <c r="AP871" s="82"/>
      <c r="AQ871" s="82"/>
      <c r="AR871" s="82"/>
      <c r="AS871" s="82"/>
      <c r="AT871" s="82"/>
      <c r="AU871" s="82"/>
      <c r="AV871" s="82"/>
      <c r="AW871" s="82"/>
      <c r="AX871" s="82"/>
      <c r="AY871" s="82"/>
      <c r="AZ871" s="82"/>
      <c r="BA871" s="82"/>
      <c r="BB871" s="147"/>
      <c r="BC871" s="82"/>
      <c r="BD871" s="82"/>
      <c r="BE871" s="82"/>
      <c r="BF871" s="82"/>
      <c r="BG871" s="82"/>
      <c r="BH871" s="82"/>
      <c r="BI871" s="82"/>
      <c r="BJ871" s="82"/>
      <c r="BK871" s="82"/>
      <c r="BL871" s="82"/>
      <c r="BM871" s="82"/>
      <c r="BN871" s="147"/>
      <c r="BO871" s="170"/>
      <c r="BP871" s="165"/>
    </row>
    <row r="872" spans="1:68" ht="22.5" customHeight="1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237"/>
      <c r="N872" s="82"/>
      <c r="O872" s="82"/>
      <c r="P872" s="82"/>
      <c r="Q872" s="82"/>
      <c r="R872" s="82"/>
      <c r="S872" s="82"/>
      <c r="T872" s="147"/>
      <c r="U872" s="82"/>
      <c r="V872" s="82"/>
      <c r="W872" s="82"/>
      <c r="X872" s="82"/>
      <c r="Y872" s="82"/>
      <c r="Z872" s="82"/>
      <c r="AA872" s="82"/>
      <c r="AB872" s="82"/>
      <c r="AC872" s="82"/>
      <c r="AD872" s="82"/>
      <c r="AE872" s="82"/>
      <c r="AF872" s="82"/>
      <c r="AG872" s="82"/>
      <c r="AH872" s="82"/>
      <c r="AI872" s="82"/>
      <c r="AJ872" s="82"/>
      <c r="AK872" s="82"/>
      <c r="AL872" s="82"/>
      <c r="AM872" s="147"/>
      <c r="AN872" s="82"/>
      <c r="AO872" s="82"/>
      <c r="AP872" s="82"/>
      <c r="AQ872" s="82"/>
      <c r="AR872" s="82"/>
      <c r="AS872" s="82"/>
      <c r="AT872" s="82"/>
      <c r="AU872" s="82"/>
      <c r="AV872" s="82"/>
      <c r="AW872" s="82"/>
      <c r="AX872" s="82"/>
      <c r="AY872" s="82"/>
      <c r="AZ872" s="82"/>
      <c r="BA872" s="82"/>
      <c r="BB872" s="147"/>
      <c r="BC872" s="82"/>
      <c r="BD872" s="82"/>
      <c r="BE872" s="82"/>
      <c r="BF872" s="82"/>
      <c r="BG872" s="82"/>
      <c r="BH872" s="82"/>
      <c r="BI872" s="82"/>
      <c r="BJ872" s="82"/>
      <c r="BK872" s="82"/>
      <c r="BL872" s="82"/>
      <c r="BM872" s="82"/>
      <c r="BN872" s="147"/>
      <c r="BO872" s="170"/>
      <c r="BP872" s="165"/>
    </row>
    <row r="873" spans="1:68" ht="22.5" customHeight="1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237"/>
      <c r="N873" s="82"/>
      <c r="O873" s="82"/>
      <c r="P873" s="82"/>
      <c r="Q873" s="82"/>
      <c r="R873" s="82"/>
      <c r="S873" s="82"/>
      <c r="T873" s="147"/>
      <c r="U873" s="82"/>
      <c r="V873" s="82"/>
      <c r="W873" s="82"/>
      <c r="X873" s="82"/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  <c r="AL873" s="82"/>
      <c r="AM873" s="147"/>
      <c r="AN873" s="82"/>
      <c r="AO873" s="82"/>
      <c r="AP873" s="82"/>
      <c r="AQ873" s="82"/>
      <c r="AR873" s="82"/>
      <c r="AS873" s="82"/>
      <c r="AT873" s="82"/>
      <c r="AU873" s="82"/>
      <c r="AV873" s="82"/>
      <c r="AW873" s="82"/>
      <c r="AX873" s="82"/>
      <c r="AY873" s="82"/>
      <c r="AZ873" s="82"/>
      <c r="BA873" s="82"/>
      <c r="BB873" s="147"/>
      <c r="BC873" s="82"/>
      <c r="BD873" s="82"/>
      <c r="BE873" s="82"/>
      <c r="BF873" s="82"/>
      <c r="BG873" s="82"/>
      <c r="BH873" s="82"/>
      <c r="BI873" s="82"/>
      <c r="BJ873" s="82"/>
      <c r="BK873" s="82"/>
      <c r="BL873" s="82"/>
      <c r="BM873" s="82"/>
      <c r="BN873" s="147"/>
      <c r="BO873" s="170"/>
      <c r="BP873" s="165"/>
    </row>
    <row r="874" spans="1:68" ht="22.5" customHeight="1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237"/>
      <c r="N874" s="82"/>
      <c r="O874" s="82"/>
      <c r="P874" s="82"/>
      <c r="Q874" s="82"/>
      <c r="R874" s="82"/>
      <c r="S874" s="82"/>
      <c r="T874" s="147"/>
      <c r="U874" s="82"/>
      <c r="V874" s="82"/>
      <c r="W874" s="82"/>
      <c r="X874" s="82"/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  <c r="AL874" s="82"/>
      <c r="AM874" s="147"/>
      <c r="AN874" s="82"/>
      <c r="AO874" s="82"/>
      <c r="AP874" s="82"/>
      <c r="AQ874" s="82"/>
      <c r="AR874" s="82"/>
      <c r="AS874" s="82"/>
      <c r="AT874" s="82"/>
      <c r="AU874" s="82"/>
      <c r="AV874" s="82"/>
      <c r="AW874" s="82"/>
      <c r="AX874" s="82"/>
      <c r="AY874" s="82"/>
      <c r="AZ874" s="82"/>
      <c r="BA874" s="82"/>
      <c r="BB874" s="147"/>
      <c r="BC874" s="82"/>
      <c r="BD874" s="82"/>
      <c r="BE874" s="82"/>
      <c r="BF874" s="82"/>
      <c r="BG874" s="82"/>
      <c r="BH874" s="82"/>
      <c r="BI874" s="82"/>
      <c r="BJ874" s="82"/>
      <c r="BK874" s="82"/>
      <c r="BL874" s="82"/>
      <c r="BM874" s="82"/>
      <c r="BN874" s="147"/>
      <c r="BO874" s="170"/>
      <c r="BP874" s="165"/>
    </row>
    <row r="875" spans="1:68" ht="22.5" customHeight="1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237"/>
      <c r="N875" s="82"/>
      <c r="O875" s="82"/>
      <c r="P875" s="82"/>
      <c r="Q875" s="82"/>
      <c r="R875" s="82"/>
      <c r="S875" s="82"/>
      <c r="T875" s="147"/>
      <c r="U875" s="82"/>
      <c r="V875" s="82"/>
      <c r="W875" s="82"/>
      <c r="X875" s="82"/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  <c r="AL875" s="82"/>
      <c r="AM875" s="147"/>
      <c r="AN875" s="82"/>
      <c r="AO875" s="82"/>
      <c r="AP875" s="82"/>
      <c r="AQ875" s="82"/>
      <c r="AR875" s="82"/>
      <c r="AS875" s="82"/>
      <c r="AT875" s="82"/>
      <c r="AU875" s="82"/>
      <c r="AV875" s="82"/>
      <c r="AW875" s="82"/>
      <c r="AX875" s="82"/>
      <c r="AY875" s="82"/>
      <c r="AZ875" s="82"/>
      <c r="BA875" s="82"/>
      <c r="BB875" s="147"/>
      <c r="BC875" s="82"/>
      <c r="BD875" s="82"/>
      <c r="BE875" s="82"/>
      <c r="BF875" s="82"/>
      <c r="BG875" s="82"/>
      <c r="BH875" s="82"/>
      <c r="BI875" s="82"/>
      <c r="BJ875" s="82"/>
      <c r="BK875" s="82"/>
      <c r="BL875" s="82"/>
      <c r="BM875" s="82"/>
      <c r="BN875" s="147"/>
      <c r="BO875" s="170"/>
      <c r="BP875" s="165"/>
    </row>
    <row r="876" spans="1:68" ht="22.5" customHeight="1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237"/>
      <c r="N876" s="82"/>
      <c r="O876" s="82"/>
      <c r="P876" s="82"/>
      <c r="Q876" s="82"/>
      <c r="R876" s="82"/>
      <c r="S876" s="82"/>
      <c r="T876" s="147"/>
      <c r="U876" s="82"/>
      <c r="V876" s="82"/>
      <c r="W876" s="82"/>
      <c r="X876" s="82"/>
      <c r="Y876" s="82"/>
      <c r="Z876" s="82"/>
      <c r="AA876" s="82"/>
      <c r="AB876" s="82"/>
      <c r="AC876" s="82"/>
      <c r="AD876" s="82"/>
      <c r="AE876" s="82"/>
      <c r="AF876" s="82"/>
      <c r="AG876" s="82"/>
      <c r="AH876" s="82"/>
      <c r="AI876" s="82"/>
      <c r="AJ876" s="82"/>
      <c r="AK876" s="82"/>
      <c r="AL876" s="82"/>
      <c r="AM876" s="147"/>
      <c r="AN876" s="82"/>
      <c r="AO876" s="82"/>
      <c r="AP876" s="82"/>
      <c r="AQ876" s="82"/>
      <c r="AR876" s="82"/>
      <c r="AS876" s="82"/>
      <c r="AT876" s="82"/>
      <c r="AU876" s="82"/>
      <c r="AV876" s="82"/>
      <c r="AW876" s="82"/>
      <c r="AX876" s="82"/>
      <c r="AY876" s="82"/>
      <c r="AZ876" s="82"/>
      <c r="BA876" s="82"/>
      <c r="BB876" s="147"/>
      <c r="BC876" s="82"/>
      <c r="BD876" s="82"/>
      <c r="BE876" s="82"/>
      <c r="BF876" s="82"/>
      <c r="BG876" s="82"/>
      <c r="BH876" s="82"/>
      <c r="BI876" s="82"/>
      <c r="BJ876" s="82"/>
      <c r="BK876" s="82"/>
      <c r="BL876" s="82"/>
      <c r="BM876" s="82"/>
      <c r="BN876" s="147"/>
      <c r="BO876" s="170"/>
      <c r="BP876" s="165"/>
    </row>
    <row r="877" spans="1:68" ht="22.5" customHeight="1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237"/>
      <c r="N877" s="82"/>
      <c r="O877" s="82"/>
      <c r="P877" s="82"/>
      <c r="Q877" s="82"/>
      <c r="R877" s="82"/>
      <c r="S877" s="82"/>
      <c r="T877" s="147"/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  <c r="AL877" s="82"/>
      <c r="AM877" s="147"/>
      <c r="AN877" s="82"/>
      <c r="AO877" s="82"/>
      <c r="AP877" s="82"/>
      <c r="AQ877" s="82"/>
      <c r="AR877" s="82"/>
      <c r="AS877" s="82"/>
      <c r="AT877" s="82"/>
      <c r="AU877" s="82"/>
      <c r="AV877" s="82"/>
      <c r="AW877" s="82"/>
      <c r="AX877" s="82"/>
      <c r="AY877" s="82"/>
      <c r="AZ877" s="82"/>
      <c r="BA877" s="82"/>
      <c r="BB877" s="147"/>
      <c r="BC877" s="82"/>
      <c r="BD877" s="82"/>
      <c r="BE877" s="82"/>
      <c r="BF877" s="82"/>
      <c r="BG877" s="82"/>
      <c r="BH877" s="82"/>
      <c r="BI877" s="82"/>
      <c r="BJ877" s="82"/>
      <c r="BK877" s="82"/>
      <c r="BL877" s="82"/>
      <c r="BM877" s="82"/>
      <c r="BN877" s="147"/>
      <c r="BO877" s="170"/>
      <c r="BP877" s="165"/>
    </row>
    <row r="878" spans="1:68" ht="22.5" customHeight="1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237"/>
      <c r="N878" s="82"/>
      <c r="O878" s="82"/>
      <c r="P878" s="82"/>
      <c r="Q878" s="82"/>
      <c r="R878" s="82"/>
      <c r="S878" s="82"/>
      <c r="T878" s="147"/>
      <c r="U878" s="82"/>
      <c r="V878" s="82"/>
      <c r="W878" s="82"/>
      <c r="X878" s="82"/>
      <c r="Y878" s="82"/>
      <c r="Z878" s="82"/>
      <c r="AA878" s="82"/>
      <c r="AB878" s="82"/>
      <c r="AC878" s="82"/>
      <c r="AD878" s="82"/>
      <c r="AE878" s="82"/>
      <c r="AF878" s="82"/>
      <c r="AG878" s="82"/>
      <c r="AH878" s="82"/>
      <c r="AI878" s="82"/>
      <c r="AJ878" s="82"/>
      <c r="AK878" s="82"/>
      <c r="AL878" s="82"/>
      <c r="AM878" s="147"/>
      <c r="AN878" s="82"/>
      <c r="AO878" s="82"/>
      <c r="AP878" s="82"/>
      <c r="AQ878" s="82"/>
      <c r="AR878" s="82"/>
      <c r="AS878" s="82"/>
      <c r="AT878" s="82"/>
      <c r="AU878" s="82"/>
      <c r="AV878" s="82"/>
      <c r="AW878" s="82"/>
      <c r="AX878" s="82"/>
      <c r="AY878" s="82"/>
      <c r="AZ878" s="82"/>
      <c r="BA878" s="82"/>
      <c r="BB878" s="147"/>
      <c r="BC878" s="82"/>
      <c r="BD878" s="82"/>
      <c r="BE878" s="82"/>
      <c r="BF878" s="82"/>
      <c r="BG878" s="82"/>
      <c r="BH878" s="82"/>
      <c r="BI878" s="82"/>
      <c r="BJ878" s="82"/>
      <c r="BK878" s="82"/>
      <c r="BL878" s="82"/>
      <c r="BM878" s="82"/>
      <c r="BN878" s="147"/>
      <c r="BO878" s="170"/>
      <c r="BP878" s="165"/>
    </row>
    <row r="879" spans="1:68" ht="22.5" customHeight="1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237"/>
      <c r="N879" s="82"/>
      <c r="O879" s="82"/>
      <c r="P879" s="82"/>
      <c r="Q879" s="82"/>
      <c r="R879" s="82"/>
      <c r="S879" s="82"/>
      <c r="T879" s="147"/>
      <c r="U879" s="82"/>
      <c r="V879" s="82"/>
      <c r="W879" s="82"/>
      <c r="X879" s="82"/>
      <c r="Y879" s="82"/>
      <c r="Z879" s="82"/>
      <c r="AA879" s="82"/>
      <c r="AB879" s="82"/>
      <c r="AC879" s="82"/>
      <c r="AD879" s="82"/>
      <c r="AE879" s="82"/>
      <c r="AF879" s="82"/>
      <c r="AG879" s="82"/>
      <c r="AH879" s="82"/>
      <c r="AI879" s="82"/>
      <c r="AJ879" s="82"/>
      <c r="AK879" s="82"/>
      <c r="AL879" s="82"/>
      <c r="AM879" s="147"/>
      <c r="AN879" s="82"/>
      <c r="AO879" s="82"/>
      <c r="AP879" s="82"/>
      <c r="AQ879" s="82"/>
      <c r="AR879" s="82"/>
      <c r="AS879" s="82"/>
      <c r="AT879" s="82"/>
      <c r="AU879" s="82"/>
      <c r="AV879" s="82"/>
      <c r="AW879" s="82"/>
      <c r="AX879" s="82"/>
      <c r="AY879" s="82"/>
      <c r="AZ879" s="82"/>
      <c r="BA879" s="82"/>
      <c r="BB879" s="147"/>
      <c r="BC879" s="82"/>
      <c r="BD879" s="82"/>
      <c r="BE879" s="82"/>
      <c r="BF879" s="82"/>
      <c r="BG879" s="82"/>
      <c r="BH879" s="82"/>
      <c r="BI879" s="82"/>
      <c r="BJ879" s="82"/>
      <c r="BK879" s="82"/>
      <c r="BL879" s="82"/>
      <c r="BM879" s="82"/>
      <c r="BN879" s="147"/>
      <c r="BO879" s="170"/>
      <c r="BP879" s="165"/>
    </row>
    <row r="880" spans="1:68" ht="22.5" customHeight="1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237"/>
      <c r="N880" s="82"/>
      <c r="O880" s="82"/>
      <c r="P880" s="82"/>
      <c r="Q880" s="82"/>
      <c r="R880" s="82"/>
      <c r="S880" s="82"/>
      <c r="T880" s="147"/>
      <c r="U880" s="82"/>
      <c r="V880" s="82"/>
      <c r="W880" s="82"/>
      <c r="X880" s="82"/>
      <c r="Y880" s="82"/>
      <c r="Z880" s="82"/>
      <c r="AA880" s="82"/>
      <c r="AB880" s="82"/>
      <c r="AC880" s="82"/>
      <c r="AD880" s="82"/>
      <c r="AE880" s="82"/>
      <c r="AF880" s="82"/>
      <c r="AG880" s="82"/>
      <c r="AH880" s="82"/>
      <c r="AI880" s="82"/>
      <c r="AJ880" s="82"/>
      <c r="AK880" s="82"/>
      <c r="AL880" s="82"/>
      <c r="AM880" s="147"/>
      <c r="AN880" s="82"/>
      <c r="AO880" s="82"/>
      <c r="AP880" s="82"/>
      <c r="AQ880" s="82"/>
      <c r="AR880" s="82"/>
      <c r="AS880" s="82"/>
      <c r="AT880" s="82"/>
      <c r="AU880" s="82"/>
      <c r="AV880" s="82"/>
      <c r="AW880" s="82"/>
      <c r="AX880" s="82"/>
      <c r="AY880" s="82"/>
      <c r="AZ880" s="82"/>
      <c r="BA880" s="82"/>
      <c r="BB880" s="147"/>
      <c r="BC880" s="82"/>
      <c r="BD880" s="82"/>
      <c r="BE880" s="82"/>
      <c r="BF880" s="82"/>
      <c r="BG880" s="82"/>
      <c r="BH880" s="82"/>
      <c r="BI880" s="82"/>
      <c r="BJ880" s="82"/>
      <c r="BK880" s="82"/>
      <c r="BL880" s="82"/>
      <c r="BM880" s="82"/>
      <c r="BN880" s="147"/>
      <c r="BO880" s="170"/>
      <c r="BP880" s="165"/>
    </row>
    <row r="881" spans="1:68" ht="22.5" customHeight="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237"/>
      <c r="N881" s="82"/>
      <c r="O881" s="82"/>
      <c r="P881" s="82"/>
      <c r="Q881" s="82"/>
      <c r="R881" s="82"/>
      <c r="S881" s="82"/>
      <c r="T881" s="147"/>
      <c r="U881" s="82"/>
      <c r="V881" s="82"/>
      <c r="W881" s="82"/>
      <c r="X881" s="82"/>
      <c r="Y881" s="82"/>
      <c r="Z881" s="82"/>
      <c r="AA881" s="82"/>
      <c r="AB881" s="82"/>
      <c r="AC881" s="82"/>
      <c r="AD881" s="82"/>
      <c r="AE881" s="82"/>
      <c r="AF881" s="82"/>
      <c r="AG881" s="82"/>
      <c r="AH881" s="82"/>
      <c r="AI881" s="82"/>
      <c r="AJ881" s="82"/>
      <c r="AK881" s="82"/>
      <c r="AL881" s="82"/>
      <c r="AM881" s="147"/>
      <c r="AN881" s="82"/>
      <c r="AO881" s="82"/>
      <c r="AP881" s="82"/>
      <c r="AQ881" s="82"/>
      <c r="AR881" s="82"/>
      <c r="AS881" s="82"/>
      <c r="AT881" s="82"/>
      <c r="AU881" s="82"/>
      <c r="AV881" s="82"/>
      <c r="AW881" s="82"/>
      <c r="AX881" s="82"/>
      <c r="AY881" s="82"/>
      <c r="AZ881" s="82"/>
      <c r="BA881" s="82"/>
      <c r="BB881" s="147"/>
      <c r="BC881" s="82"/>
      <c r="BD881" s="82"/>
      <c r="BE881" s="82"/>
      <c r="BF881" s="82"/>
      <c r="BG881" s="82"/>
      <c r="BH881" s="82"/>
      <c r="BI881" s="82"/>
      <c r="BJ881" s="82"/>
      <c r="BK881" s="82"/>
      <c r="BL881" s="82"/>
      <c r="BM881" s="82"/>
      <c r="BN881" s="147"/>
      <c r="BO881" s="170"/>
      <c r="BP881" s="165"/>
    </row>
    <row r="882" spans="1:68" ht="22.5" customHeight="1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237"/>
      <c r="N882" s="82"/>
      <c r="O882" s="82"/>
      <c r="P882" s="82"/>
      <c r="Q882" s="82"/>
      <c r="R882" s="82"/>
      <c r="S882" s="82"/>
      <c r="T882" s="147"/>
      <c r="U882" s="82"/>
      <c r="V882" s="82"/>
      <c r="W882" s="82"/>
      <c r="X882" s="82"/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  <c r="AL882" s="82"/>
      <c r="AM882" s="147"/>
      <c r="AN882" s="82"/>
      <c r="AO882" s="82"/>
      <c r="AP882" s="82"/>
      <c r="AQ882" s="82"/>
      <c r="AR882" s="82"/>
      <c r="AS882" s="82"/>
      <c r="AT882" s="82"/>
      <c r="AU882" s="82"/>
      <c r="AV882" s="82"/>
      <c r="AW882" s="82"/>
      <c r="AX882" s="82"/>
      <c r="AY882" s="82"/>
      <c r="AZ882" s="82"/>
      <c r="BA882" s="82"/>
      <c r="BB882" s="147"/>
      <c r="BC882" s="82"/>
      <c r="BD882" s="82"/>
      <c r="BE882" s="82"/>
      <c r="BF882" s="82"/>
      <c r="BG882" s="82"/>
      <c r="BH882" s="82"/>
      <c r="BI882" s="82"/>
      <c r="BJ882" s="82"/>
      <c r="BK882" s="82"/>
      <c r="BL882" s="82"/>
      <c r="BM882" s="82"/>
      <c r="BN882" s="147"/>
      <c r="BO882" s="170"/>
      <c r="BP882" s="165"/>
    </row>
    <row r="883" spans="1:68" ht="22.5" customHeight="1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237"/>
      <c r="N883" s="82"/>
      <c r="O883" s="82"/>
      <c r="P883" s="82"/>
      <c r="Q883" s="82"/>
      <c r="R883" s="82"/>
      <c r="S883" s="82"/>
      <c r="T883" s="147"/>
      <c r="U883" s="82"/>
      <c r="V883" s="82"/>
      <c r="W883" s="82"/>
      <c r="X883" s="82"/>
      <c r="Y883" s="82"/>
      <c r="Z883" s="82"/>
      <c r="AA883" s="82"/>
      <c r="AB883" s="82"/>
      <c r="AC883" s="82"/>
      <c r="AD883" s="82"/>
      <c r="AE883" s="82"/>
      <c r="AF883" s="82"/>
      <c r="AG883" s="82"/>
      <c r="AH883" s="82"/>
      <c r="AI883" s="82"/>
      <c r="AJ883" s="82"/>
      <c r="AK883" s="82"/>
      <c r="AL883" s="82"/>
      <c r="AM883" s="147"/>
      <c r="AN883" s="82"/>
      <c r="AO883" s="82"/>
      <c r="AP883" s="82"/>
      <c r="AQ883" s="82"/>
      <c r="AR883" s="82"/>
      <c r="AS883" s="82"/>
      <c r="AT883" s="82"/>
      <c r="AU883" s="82"/>
      <c r="AV883" s="82"/>
      <c r="AW883" s="82"/>
      <c r="AX883" s="82"/>
      <c r="AY883" s="82"/>
      <c r="AZ883" s="82"/>
      <c r="BA883" s="82"/>
      <c r="BB883" s="147"/>
      <c r="BC883" s="82"/>
      <c r="BD883" s="82"/>
      <c r="BE883" s="82"/>
      <c r="BF883" s="82"/>
      <c r="BG883" s="82"/>
      <c r="BH883" s="82"/>
      <c r="BI883" s="82"/>
      <c r="BJ883" s="82"/>
      <c r="BK883" s="82"/>
      <c r="BL883" s="82"/>
      <c r="BM883" s="82"/>
      <c r="BN883" s="147"/>
      <c r="BO883" s="170"/>
      <c r="BP883" s="165"/>
    </row>
    <row r="884" spans="1:68" ht="22.5" customHeight="1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237"/>
      <c r="N884" s="82"/>
      <c r="O884" s="82"/>
      <c r="P884" s="82"/>
      <c r="Q884" s="82"/>
      <c r="R884" s="82"/>
      <c r="S884" s="82"/>
      <c r="T884" s="147"/>
      <c r="U884" s="82"/>
      <c r="V884" s="82"/>
      <c r="W884" s="82"/>
      <c r="X884" s="82"/>
      <c r="Y884" s="82"/>
      <c r="Z884" s="82"/>
      <c r="AA884" s="82"/>
      <c r="AB884" s="82"/>
      <c r="AC884" s="82"/>
      <c r="AD884" s="82"/>
      <c r="AE884" s="82"/>
      <c r="AF884" s="82"/>
      <c r="AG884" s="82"/>
      <c r="AH884" s="82"/>
      <c r="AI884" s="82"/>
      <c r="AJ884" s="82"/>
      <c r="AK884" s="82"/>
      <c r="AL884" s="82"/>
      <c r="AM884" s="147"/>
      <c r="AN884" s="82"/>
      <c r="AO884" s="82"/>
      <c r="AP884" s="82"/>
      <c r="AQ884" s="82"/>
      <c r="AR884" s="82"/>
      <c r="AS884" s="82"/>
      <c r="AT884" s="82"/>
      <c r="AU884" s="82"/>
      <c r="AV884" s="82"/>
      <c r="AW884" s="82"/>
      <c r="AX884" s="82"/>
      <c r="AY884" s="82"/>
      <c r="AZ884" s="82"/>
      <c r="BA884" s="82"/>
      <c r="BB884" s="147"/>
      <c r="BC884" s="82"/>
      <c r="BD884" s="82"/>
      <c r="BE884" s="82"/>
      <c r="BF884" s="82"/>
      <c r="BG884" s="82"/>
      <c r="BH884" s="82"/>
      <c r="BI884" s="82"/>
      <c r="BJ884" s="82"/>
      <c r="BK884" s="82"/>
      <c r="BL884" s="82"/>
      <c r="BM884" s="82"/>
      <c r="BN884" s="147"/>
      <c r="BO884" s="170"/>
      <c r="BP884" s="165"/>
    </row>
    <row r="885" spans="1:68" ht="22.5" customHeight="1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237"/>
      <c r="N885" s="82"/>
      <c r="O885" s="82"/>
      <c r="P885" s="82"/>
      <c r="Q885" s="82"/>
      <c r="R885" s="82"/>
      <c r="S885" s="82"/>
      <c r="T885" s="147"/>
      <c r="U885" s="82"/>
      <c r="V885" s="82"/>
      <c r="W885" s="82"/>
      <c r="X885" s="82"/>
      <c r="Y885" s="82"/>
      <c r="Z885" s="82"/>
      <c r="AA885" s="82"/>
      <c r="AB885" s="82"/>
      <c r="AC885" s="82"/>
      <c r="AD885" s="82"/>
      <c r="AE885" s="82"/>
      <c r="AF885" s="82"/>
      <c r="AG885" s="82"/>
      <c r="AH885" s="82"/>
      <c r="AI885" s="82"/>
      <c r="AJ885" s="82"/>
      <c r="AK885" s="82"/>
      <c r="AL885" s="82"/>
      <c r="AM885" s="147"/>
      <c r="AN885" s="82"/>
      <c r="AO885" s="82"/>
      <c r="AP885" s="82"/>
      <c r="AQ885" s="82"/>
      <c r="AR885" s="82"/>
      <c r="AS885" s="82"/>
      <c r="AT885" s="82"/>
      <c r="AU885" s="82"/>
      <c r="AV885" s="82"/>
      <c r="AW885" s="82"/>
      <c r="AX885" s="82"/>
      <c r="AY885" s="82"/>
      <c r="AZ885" s="82"/>
      <c r="BA885" s="82"/>
      <c r="BB885" s="147"/>
      <c r="BC885" s="82"/>
      <c r="BD885" s="82"/>
      <c r="BE885" s="82"/>
      <c r="BF885" s="82"/>
      <c r="BG885" s="82"/>
      <c r="BH885" s="82"/>
      <c r="BI885" s="82"/>
      <c r="BJ885" s="82"/>
      <c r="BK885" s="82"/>
      <c r="BL885" s="82"/>
      <c r="BM885" s="82"/>
      <c r="BN885" s="147"/>
      <c r="BO885" s="170"/>
      <c r="BP885" s="165"/>
    </row>
    <row r="886" spans="1:68" ht="22.5" customHeight="1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237"/>
      <c r="N886" s="82"/>
      <c r="O886" s="82"/>
      <c r="P886" s="82"/>
      <c r="Q886" s="82"/>
      <c r="R886" s="82"/>
      <c r="S886" s="82"/>
      <c r="T886" s="147"/>
      <c r="U886" s="82"/>
      <c r="V886" s="82"/>
      <c r="W886" s="82"/>
      <c r="X886" s="82"/>
      <c r="Y886" s="82"/>
      <c r="Z886" s="82"/>
      <c r="AA886" s="82"/>
      <c r="AB886" s="82"/>
      <c r="AC886" s="82"/>
      <c r="AD886" s="82"/>
      <c r="AE886" s="82"/>
      <c r="AF886" s="82"/>
      <c r="AG886" s="82"/>
      <c r="AH886" s="82"/>
      <c r="AI886" s="82"/>
      <c r="AJ886" s="82"/>
      <c r="AK886" s="82"/>
      <c r="AL886" s="82"/>
      <c r="AM886" s="147"/>
      <c r="AN886" s="82"/>
      <c r="AO886" s="82"/>
      <c r="AP886" s="82"/>
      <c r="AQ886" s="82"/>
      <c r="AR886" s="82"/>
      <c r="AS886" s="82"/>
      <c r="AT886" s="82"/>
      <c r="AU886" s="82"/>
      <c r="AV886" s="82"/>
      <c r="AW886" s="82"/>
      <c r="AX886" s="82"/>
      <c r="AY886" s="82"/>
      <c r="AZ886" s="82"/>
      <c r="BA886" s="82"/>
      <c r="BB886" s="147"/>
      <c r="BC886" s="82"/>
      <c r="BD886" s="82"/>
      <c r="BE886" s="82"/>
      <c r="BF886" s="82"/>
      <c r="BG886" s="82"/>
      <c r="BH886" s="82"/>
      <c r="BI886" s="82"/>
      <c r="BJ886" s="82"/>
      <c r="BK886" s="82"/>
      <c r="BL886" s="82"/>
      <c r="BM886" s="82"/>
      <c r="BN886" s="147"/>
      <c r="BO886" s="170"/>
      <c r="BP886" s="165"/>
    </row>
    <row r="887" spans="1:68" ht="22.5" customHeight="1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237"/>
      <c r="N887" s="82"/>
      <c r="O887" s="82"/>
      <c r="P887" s="82"/>
      <c r="Q887" s="82"/>
      <c r="R887" s="82"/>
      <c r="S887" s="82"/>
      <c r="T887" s="147"/>
      <c r="U887" s="82"/>
      <c r="V887" s="82"/>
      <c r="W887" s="82"/>
      <c r="X887" s="82"/>
      <c r="Y887" s="82"/>
      <c r="Z887" s="82"/>
      <c r="AA887" s="82"/>
      <c r="AB887" s="82"/>
      <c r="AC887" s="82"/>
      <c r="AD887" s="82"/>
      <c r="AE887" s="82"/>
      <c r="AF887" s="82"/>
      <c r="AG887" s="82"/>
      <c r="AH887" s="82"/>
      <c r="AI887" s="82"/>
      <c r="AJ887" s="82"/>
      <c r="AK887" s="82"/>
      <c r="AL887" s="82"/>
      <c r="AM887" s="147"/>
      <c r="AN887" s="82"/>
      <c r="AO887" s="82"/>
      <c r="AP887" s="82"/>
      <c r="AQ887" s="82"/>
      <c r="AR887" s="82"/>
      <c r="AS887" s="82"/>
      <c r="AT887" s="82"/>
      <c r="AU887" s="82"/>
      <c r="AV887" s="82"/>
      <c r="AW887" s="82"/>
      <c r="AX887" s="82"/>
      <c r="AY887" s="82"/>
      <c r="AZ887" s="82"/>
      <c r="BA887" s="82"/>
      <c r="BB887" s="147"/>
      <c r="BC887" s="82"/>
      <c r="BD887" s="82"/>
      <c r="BE887" s="82"/>
      <c r="BF887" s="82"/>
      <c r="BG887" s="82"/>
      <c r="BH887" s="82"/>
      <c r="BI887" s="82"/>
      <c r="BJ887" s="82"/>
      <c r="BK887" s="82"/>
      <c r="BL887" s="82"/>
      <c r="BM887" s="82"/>
      <c r="BN887" s="147"/>
      <c r="BO887" s="170"/>
      <c r="BP887" s="165"/>
    </row>
    <row r="888" spans="1:68" ht="22.5" customHeight="1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237"/>
      <c r="N888" s="82"/>
      <c r="O888" s="82"/>
      <c r="P888" s="82"/>
      <c r="Q888" s="82"/>
      <c r="R888" s="82"/>
      <c r="S888" s="82"/>
      <c r="T888" s="147"/>
      <c r="U888" s="82"/>
      <c r="V888" s="82"/>
      <c r="W888" s="82"/>
      <c r="X888" s="82"/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  <c r="AL888" s="82"/>
      <c r="AM888" s="147"/>
      <c r="AN888" s="82"/>
      <c r="AO888" s="82"/>
      <c r="AP888" s="82"/>
      <c r="AQ888" s="82"/>
      <c r="AR888" s="82"/>
      <c r="AS888" s="82"/>
      <c r="AT888" s="82"/>
      <c r="AU888" s="82"/>
      <c r="AV888" s="82"/>
      <c r="AW888" s="82"/>
      <c r="AX888" s="82"/>
      <c r="AY888" s="82"/>
      <c r="AZ888" s="82"/>
      <c r="BA888" s="82"/>
      <c r="BB888" s="147"/>
      <c r="BC888" s="82"/>
      <c r="BD888" s="82"/>
      <c r="BE888" s="82"/>
      <c r="BF888" s="82"/>
      <c r="BG888" s="82"/>
      <c r="BH888" s="82"/>
      <c r="BI888" s="82"/>
      <c r="BJ888" s="82"/>
      <c r="BK888" s="82"/>
      <c r="BL888" s="82"/>
      <c r="BM888" s="82"/>
      <c r="BN888" s="147"/>
      <c r="BO888" s="170"/>
      <c r="BP888" s="165"/>
    </row>
    <row r="889" spans="1:68" ht="22.5" customHeight="1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237"/>
      <c r="N889" s="82"/>
      <c r="O889" s="82"/>
      <c r="P889" s="82"/>
      <c r="Q889" s="82"/>
      <c r="R889" s="82"/>
      <c r="S889" s="82"/>
      <c r="T889" s="147"/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  <c r="AL889" s="82"/>
      <c r="AM889" s="147"/>
      <c r="AN889" s="82"/>
      <c r="AO889" s="82"/>
      <c r="AP889" s="82"/>
      <c r="AQ889" s="82"/>
      <c r="AR889" s="82"/>
      <c r="AS889" s="82"/>
      <c r="AT889" s="82"/>
      <c r="AU889" s="82"/>
      <c r="AV889" s="82"/>
      <c r="AW889" s="82"/>
      <c r="AX889" s="82"/>
      <c r="AY889" s="82"/>
      <c r="AZ889" s="82"/>
      <c r="BA889" s="82"/>
      <c r="BB889" s="147"/>
      <c r="BC889" s="82"/>
      <c r="BD889" s="82"/>
      <c r="BE889" s="82"/>
      <c r="BF889" s="82"/>
      <c r="BG889" s="82"/>
      <c r="BH889" s="82"/>
      <c r="BI889" s="82"/>
      <c r="BJ889" s="82"/>
      <c r="BK889" s="82"/>
      <c r="BL889" s="82"/>
      <c r="BM889" s="82"/>
      <c r="BN889" s="147"/>
      <c r="BO889" s="170"/>
      <c r="BP889" s="165"/>
    </row>
    <row r="890" spans="1:68" ht="22.5" customHeight="1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237"/>
      <c r="N890" s="82"/>
      <c r="O890" s="82"/>
      <c r="P890" s="82"/>
      <c r="Q890" s="82"/>
      <c r="R890" s="82"/>
      <c r="S890" s="82"/>
      <c r="T890" s="147"/>
      <c r="U890" s="82"/>
      <c r="V890" s="82"/>
      <c r="W890" s="82"/>
      <c r="X890" s="82"/>
      <c r="Y890" s="82"/>
      <c r="Z890" s="82"/>
      <c r="AA890" s="82"/>
      <c r="AB890" s="82"/>
      <c r="AC890" s="82"/>
      <c r="AD890" s="82"/>
      <c r="AE890" s="82"/>
      <c r="AF890" s="82"/>
      <c r="AG890" s="82"/>
      <c r="AH890" s="82"/>
      <c r="AI890" s="82"/>
      <c r="AJ890" s="82"/>
      <c r="AK890" s="82"/>
      <c r="AL890" s="82"/>
      <c r="AM890" s="147"/>
      <c r="AN890" s="82"/>
      <c r="AO890" s="82"/>
      <c r="AP890" s="82"/>
      <c r="AQ890" s="82"/>
      <c r="AR890" s="82"/>
      <c r="AS890" s="82"/>
      <c r="AT890" s="82"/>
      <c r="AU890" s="82"/>
      <c r="AV890" s="82"/>
      <c r="AW890" s="82"/>
      <c r="AX890" s="82"/>
      <c r="AY890" s="82"/>
      <c r="AZ890" s="82"/>
      <c r="BA890" s="82"/>
      <c r="BB890" s="147"/>
      <c r="BC890" s="82"/>
      <c r="BD890" s="82"/>
      <c r="BE890" s="82"/>
      <c r="BF890" s="82"/>
      <c r="BG890" s="82"/>
      <c r="BH890" s="82"/>
      <c r="BI890" s="82"/>
      <c r="BJ890" s="82"/>
      <c r="BK890" s="82"/>
      <c r="BL890" s="82"/>
      <c r="BM890" s="82"/>
      <c r="BN890" s="147"/>
      <c r="BO890" s="170"/>
      <c r="BP890" s="165"/>
    </row>
    <row r="891" spans="1:68" ht="22.5" customHeight="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237"/>
      <c r="N891" s="82"/>
      <c r="O891" s="82"/>
      <c r="P891" s="82"/>
      <c r="Q891" s="82"/>
      <c r="R891" s="82"/>
      <c r="S891" s="82"/>
      <c r="T891" s="147"/>
      <c r="U891" s="82"/>
      <c r="V891" s="82"/>
      <c r="W891" s="82"/>
      <c r="X891" s="82"/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  <c r="AL891" s="82"/>
      <c r="AM891" s="147"/>
      <c r="AN891" s="82"/>
      <c r="AO891" s="82"/>
      <c r="AP891" s="82"/>
      <c r="AQ891" s="82"/>
      <c r="AR891" s="82"/>
      <c r="AS891" s="82"/>
      <c r="AT891" s="82"/>
      <c r="AU891" s="82"/>
      <c r="AV891" s="82"/>
      <c r="AW891" s="82"/>
      <c r="AX891" s="82"/>
      <c r="AY891" s="82"/>
      <c r="AZ891" s="82"/>
      <c r="BA891" s="82"/>
      <c r="BB891" s="147"/>
      <c r="BC891" s="82"/>
      <c r="BD891" s="82"/>
      <c r="BE891" s="82"/>
      <c r="BF891" s="82"/>
      <c r="BG891" s="82"/>
      <c r="BH891" s="82"/>
      <c r="BI891" s="82"/>
      <c r="BJ891" s="82"/>
      <c r="BK891" s="82"/>
      <c r="BL891" s="82"/>
      <c r="BM891" s="82"/>
      <c r="BN891" s="147"/>
      <c r="BO891" s="170"/>
      <c r="BP891" s="165"/>
    </row>
    <row r="892" spans="1:68" ht="22.5" customHeight="1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237"/>
      <c r="N892" s="82"/>
      <c r="O892" s="82"/>
      <c r="P892" s="82"/>
      <c r="Q892" s="82"/>
      <c r="R892" s="82"/>
      <c r="S892" s="82"/>
      <c r="T892" s="147"/>
      <c r="U892" s="82"/>
      <c r="V892" s="82"/>
      <c r="W892" s="82"/>
      <c r="X892" s="82"/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  <c r="AL892" s="82"/>
      <c r="AM892" s="147"/>
      <c r="AN892" s="82"/>
      <c r="AO892" s="82"/>
      <c r="AP892" s="82"/>
      <c r="AQ892" s="82"/>
      <c r="AR892" s="82"/>
      <c r="AS892" s="82"/>
      <c r="AT892" s="82"/>
      <c r="AU892" s="82"/>
      <c r="AV892" s="82"/>
      <c r="AW892" s="82"/>
      <c r="AX892" s="82"/>
      <c r="AY892" s="82"/>
      <c r="AZ892" s="82"/>
      <c r="BA892" s="82"/>
      <c r="BB892" s="147"/>
      <c r="BC892" s="82"/>
      <c r="BD892" s="82"/>
      <c r="BE892" s="82"/>
      <c r="BF892" s="82"/>
      <c r="BG892" s="82"/>
      <c r="BH892" s="82"/>
      <c r="BI892" s="82"/>
      <c r="BJ892" s="82"/>
      <c r="BK892" s="82"/>
      <c r="BL892" s="82"/>
      <c r="BM892" s="82"/>
      <c r="BN892" s="147"/>
      <c r="BO892" s="170"/>
      <c r="BP892" s="165"/>
    </row>
    <row r="893" spans="1:68" ht="22.5" customHeight="1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237"/>
      <c r="N893" s="82"/>
      <c r="O893" s="82"/>
      <c r="P893" s="82"/>
      <c r="Q893" s="82"/>
      <c r="R893" s="82"/>
      <c r="S893" s="82"/>
      <c r="T893" s="147"/>
      <c r="U893" s="82"/>
      <c r="V893" s="82"/>
      <c r="W893" s="82"/>
      <c r="X893" s="82"/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  <c r="AL893" s="82"/>
      <c r="AM893" s="147"/>
      <c r="AN893" s="82"/>
      <c r="AO893" s="82"/>
      <c r="AP893" s="82"/>
      <c r="AQ893" s="82"/>
      <c r="AR893" s="82"/>
      <c r="AS893" s="82"/>
      <c r="AT893" s="82"/>
      <c r="AU893" s="82"/>
      <c r="AV893" s="82"/>
      <c r="AW893" s="82"/>
      <c r="AX893" s="82"/>
      <c r="AY893" s="82"/>
      <c r="AZ893" s="82"/>
      <c r="BA893" s="82"/>
      <c r="BB893" s="147"/>
      <c r="BC893" s="82"/>
      <c r="BD893" s="82"/>
      <c r="BE893" s="82"/>
      <c r="BF893" s="82"/>
      <c r="BG893" s="82"/>
      <c r="BH893" s="82"/>
      <c r="BI893" s="82"/>
      <c r="BJ893" s="82"/>
      <c r="BK893" s="82"/>
      <c r="BL893" s="82"/>
      <c r="BM893" s="82"/>
      <c r="BN893" s="147"/>
      <c r="BO893" s="170"/>
      <c r="BP893" s="165"/>
    </row>
    <row r="894" spans="1:68" ht="22.5" customHeight="1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237"/>
      <c r="N894" s="82"/>
      <c r="O894" s="82"/>
      <c r="P894" s="82"/>
      <c r="Q894" s="82"/>
      <c r="R894" s="82"/>
      <c r="S894" s="82"/>
      <c r="T894" s="147"/>
      <c r="U894" s="82"/>
      <c r="V894" s="82"/>
      <c r="W894" s="82"/>
      <c r="X894" s="82"/>
      <c r="Y894" s="82"/>
      <c r="Z894" s="82"/>
      <c r="AA894" s="82"/>
      <c r="AB894" s="82"/>
      <c r="AC894" s="82"/>
      <c r="AD894" s="82"/>
      <c r="AE894" s="82"/>
      <c r="AF894" s="82"/>
      <c r="AG894" s="82"/>
      <c r="AH894" s="82"/>
      <c r="AI894" s="82"/>
      <c r="AJ894" s="82"/>
      <c r="AK894" s="82"/>
      <c r="AL894" s="82"/>
      <c r="AM894" s="147"/>
      <c r="AN894" s="82"/>
      <c r="AO894" s="82"/>
      <c r="AP894" s="82"/>
      <c r="AQ894" s="82"/>
      <c r="AR894" s="82"/>
      <c r="AS894" s="82"/>
      <c r="AT894" s="82"/>
      <c r="AU894" s="82"/>
      <c r="AV894" s="82"/>
      <c r="AW894" s="82"/>
      <c r="AX894" s="82"/>
      <c r="AY894" s="82"/>
      <c r="AZ894" s="82"/>
      <c r="BA894" s="82"/>
      <c r="BB894" s="147"/>
      <c r="BC894" s="82"/>
      <c r="BD894" s="82"/>
      <c r="BE894" s="82"/>
      <c r="BF894" s="82"/>
      <c r="BG894" s="82"/>
      <c r="BH894" s="82"/>
      <c r="BI894" s="82"/>
      <c r="BJ894" s="82"/>
      <c r="BK894" s="82"/>
      <c r="BL894" s="82"/>
      <c r="BM894" s="82"/>
      <c r="BN894" s="147"/>
      <c r="BO894" s="170"/>
      <c r="BP894" s="165"/>
    </row>
    <row r="895" spans="1:68" ht="22.5" customHeight="1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237"/>
      <c r="N895" s="82"/>
      <c r="O895" s="82"/>
      <c r="P895" s="82"/>
      <c r="Q895" s="82"/>
      <c r="R895" s="82"/>
      <c r="S895" s="82"/>
      <c r="T895" s="147"/>
      <c r="U895" s="82"/>
      <c r="V895" s="82"/>
      <c r="W895" s="82"/>
      <c r="X895" s="82"/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  <c r="AL895" s="82"/>
      <c r="AM895" s="147"/>
      <c r="AN895" s="82"/>
      <c r="AO895" s="82"/>
      <c r="AP895" s="82"/>
      <c r="AQ895" s="82"/>
      <c r="AR895" s="82"/>
      <c r="AS895" s="82"/>
      <c r="AT895" s="82"/>
      <c r="AU895" s="82"/>
      <c r="AV895" s="82"/>
      <c r="AW895" s="82"/>
      <c r="AX895" s="82"/>
      <c r="AY895" s="82"/>
      <c r="AZ895" s="82"/>
      <c r="BA895" s="82"/>
      <c r="BB895" s="147"/>
      <c r="BC895" s="82"/>
      <c r="BD895" s="82"/>
      <c r="BE895" s="82"/>
      <c r="BF895" s="82"/>
      <c r="BG895" s="82"/>
      <c r="BH895" s="82"/>
      <c r="BI895" s="82"/>
      <c r="BJ895" s="82"/>
      <c r="BK895" s="82"/>
      <c r="BL895" s="82"/>
      <c r="BM895" s="82"/>
      <c r="BN895" s="147"/>
      <c r="BO895" s="170"/>
      <c r="BP895" s="165"/>
    </row>
    <row r="896" spans="1:68" ht="22.5" customHeight="1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237"/>
      <c r="N896" s="82"/>
      <c r="O896" s="82"/>
      <c r="P896" s="82"/>
      <c r="Q896" s="82"/>
      <c r="R896" s="82"/>
      <c r="S896" s="82"/>
      <c r="T896" s="147"/>
      <c r="U896" s="82"/>
      <c r="V896" s="82"/>
      <c r="W896" s="82"/>
      <c r="X896" s="82"/>
      <c r="Y896" s="82"/>
      <c r="Z896" s="82"/>
      <c r="AA896" s="82"/>
      <c r="AB896" s="82"/>
      <c r="AC896" s="82"/>
      <c r="AD896" s="82"/>
      <c r="AE896" s="82"/>
      <c r="AF896" s="82"/>
      <c r="AG896" s="82"/>
      <c r="AH896" s="82"/>
      <c r="AI896" s="82"/>
      <c r="AJ896" s="82"/>
      <c r="AK896" s="82"/>
      <c r="AL896" s="82"/>
      <c r="AM896" s="147"/>
      <c r="AN896" s="82"/>
      <c r="AO896" s="82"/>
      <c r="AP896" s="82"/>
      <c r="AQ896" s="82"/>
      <c r="AR896" s="82"/>
      <c r="AS896" s="82"/>
      <c r="AT896" s="82"/>
      <c r="AU896" s="82"/>
      <c r="AV896" s="82"/>
      <c r="AW896" s="82"/>
      <c r="AX896" s="82"/>
      <c r="AY896" s="82"/>
      <c r="AZ896" s="82"/>
      <c r="BA896" s="82"/>
      <c r="BB896" s="147"/>
      <c r="BC896" s="82"/>
      <c r="BD896" s="82"/>
      <c r="BE896" s="82"/>
      <c r="BF896" s="82"/>
      <c r="BG896" s="82"/>
      <c r="BH896" s="82"/>
      <c r="BI896" s="82"/>
      <c r="BJ896" s="82"/>
      <c r="BK896" s="82"/>
      <c r="BL896" s="82"/>
      <c r="BM896" s="82"/>
      <c r="BN896" s="147"/>
      <c r="BO896" s="170"/>
      <c r="BP896" s="165"/>
    </row>
    <row r="897" spans="1:68" ht="22.5" customHeight="1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237"/>
      <c r="N897" s="82"/>
      <c r="O897" s="82"/>
      <c r="P897" s="82"/>
      <c r="Q897" s="82"/>
      <c r="R897" s="82"/>
      <c r="S897" s="82"/>
      <c r="T897" s="147"/>
      <c r="U897" s="82"/>
      <c r="V897" s="82"/>
      <c r="W897" s="82"/>
      <c r="X897" s="82"/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  <c r="AL897" s="82"/>
      <c r="AM897" s="147"/>
      <c r="AN897" s="82"/>
      <c r="AO897" s="82"/>
      <c r="AP897" s="82"/>
      <c r="AQ897" s="82"/>
      <c r="AR897" s="82"/>
      <c r="AS897" s="82"/>
      <c r="AT897" s="82"/>
      <c r="AU897" s="82"/>
      <c r="AV897" s="82"/>
      <c r="AW897" s="82"/>
      <c r="AX897" s="82"/>
      <c r="AY897" s="82"/>
      <c r="AZ897" s="82"/>
      <c r="BA897" s="82"/>
      <c r="BB897" s="147"/>
      <c r="BC897" s="82"/>
      <c r="BD897" s="82"/>
      <c r="BE897" s="82"/>
      <c r="BF897" s="82"/>
      <c r="BG897" s="82"/>
      <c r="BH897" s="82"/>
      <c r="BI897" s="82"/>
      <c r="BJ897" s="82"/>
      <c r="BK897" s="82"/>
      <c r="BL897" s="82"/>
      <c r="BM897" s="82"/>
      <c r="BN897" s="147"/>
      <c r="BO897" s="170"/>
      <c r="BP897" s="165"/>
    </row>
    <row r="898" spans="1:68" ht="22.5" customHeight="1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237"/>
      <c r="N898" s="82"/>
      <c r="O898" s="82"/>
      <c r="P898" s="82"/>
      <c r="Q898" s="82"/>
      <c r="R898" s="82"/>
      <c r="S898" s="82"/>
      <c r="T898" s="147"/>
      <c r="U898" s="82"/>
      <c r="V898" s="82"/>
      <c r="W898" s="82"/>
      <c r="X898" s="82"/>
      <c r="Y898" s="82"/>
      <c r="Z898" s="82"/>
      <c r="AA898" s="82"/>
      <c r="AB898" s="82"/>
      <c r="AC898" s="82"/>
      <c r="AD898" s="82"/>
      <c r="AE898" s="82"/>
      <c r="AF898" s="82"/>
      <c r="AG898" s="82"/>
      <c r="AH898" s="82"/>
      <c r="AI898" s="82"/>
      <c r="AJ898" s="82"/>
      <c r="AK898" s="82"/>
      <c r="AL898" s="82"/>
      <c r="AM898" s="147"/>
      <c r="AN898" s="82"/>
      <c r="AO898" s="82"/>
      <c r="AP898" s="82"/>
      <c r="AQ898" s="82"/>
      <c r="AR898" s="82"/>
      <c r="AS898" s="82"/>
      <c r="AT898" s="82"/>
      <c r="AU898" s="82"/>
      <c r="AV898" s="82"/>
      <c r="AW898" s="82"/>
      <c r="AX898" s="82"/>
      <c r="AY898" s="82"/>
      <c r="AZ898" s="82"/>
      <c r="BA898" s="82"/>
      <c r="BB898" s="147"/>
      <c r="BC898" s="82"/>
      <c r="BD898" s="82"/>
      <c r="BE898" s="82"/>
      <c r="BF898" s="82"/>
      <c r="BG898" s="82"/>
      <c r="BH898" s="82"/>
      <c r="BI898" s="82"/>
      <c r="BJ898" s="82"/>
      <c r="BK898" s="82"/>
      <c r="BL898" s="82"/>
      <c r="BM898" s="82"/>
      <c r="BN898" s="147"/>
      <c r="BO898" s="170"/>
      <c r="BP898" s="165"/>
    </row>
    <row r="899" spans="1:68" ht="22.5" customHeight="1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237"/>
      <c r="N899" s="82"/>
      <c r="O899" s="82"/>
      <c r="P899" s="82"/>
      <c r="Q899" s="82"/>
      <c r="R899" s="82"/>
      <c r="S899" s="82"/>
      <c r="T899" s="147"/>
      <c r="U899" s="82"/>
      <c r="V899" s="82"/>
      <c r="W899" s="82"/>
      <c r="X899" s="82"/>
      <c r="Y899" s="82"/>
      <c r="Z899" s="82"/>
      <c r="AA899" s="82"/>
      <c r="AB899" s="82"/>
      <c r="AC899" s="82"/>
      <c r="AD899" s="82"/>
      <c r="AE899" s="82"/>
      <c r="AF899" s="82"/>
      <c r="AG899" s="82"/>
      <c r="AH899" s="82"/>
      <c r="AI899" s="82"/>
      <c r="AJ899" s="82"/>
      <c r="AK899" s="82"/>
      <c r="AL899" s="82"/>
      <c r="AM899" s="147"/>
      <c r="AN899" s="82"/>
      <c r="AO899" s="82"/>
      <c r="AP899" s="82"/>
      <c r="AQ899" s="82"/>
      <c r="AR899" s="82"/>
      <c r="AS899" s="82"/>
      <c r="AT899" s="82"/>
      <c r="AU899" s="82"/>
      <c r="AV899" s="82"/>
      <c r="AW899" s="82"/>
      <c r="AX899" s="82"/>
      <c r="AY899" s="82"/>
      <c r="AZ899" s="82"/>
      <c r="BA899" s="82"/>
      <c r="BB899" s="147"/>
      <c r="BC899" s="82"/>
      <c r="BD899" s="82"/>
      <c r="BE899" s="82"/>
      <c r="BF899" s="82"/>
      <c r="BG899" s="82"/>
      <c r="BH899" s="82"/>
      <c r="BI899" s="82"/>
      <c r="BJ899" s="82"/>
      <c r="BK899" s="82"/>
      <c r="BL899" s="82"/>
      <c r="BM899" s="82"/>
      <c r="BN899" s="147"/>
      <c r="BO899" s="170"/>
      <c r="BP899" s="165"/>
    </row>
    <row r="900" spans="1:68" ht="22.5" customHeight="1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237"/>
      <c r="N900" s="82"/>
      <c r="O900" s="82"/>
      <c r="P900" s="82"/>
      <c r="Q900" s="82"/>
      <c r="R900" s="82"/>
      <c r="S900" s="82"/>
      <c r="T900" s="147"/>
      <c r="U900" s="82"/>
      <c r="V900" s="82"/>
      <c r="W900" s="82"/>
      <c r="X900" s="82"/>
      <c r="Y900" s="82"/>
      <c r="Z900" s="82"/>
      <c r="AA900" s="82"/>
      <c r="AB900" s="82"/>
      <c r="AC900" s="82"/>
      <c r="AD900" s="82"/>
      <c r="AE900" s="82"/>
      <c r="AF900" s="82"/>
      <c r="AG900" s="82"/>
      <c r="AH900" s="82"/>
      <c r="AI900" s="82"/>
      <c r="AJ900" s="82"/>
      <c r="AK900" s="82"/>
      <c r="AL900" s="82"/>
      <c r="AM900" s="147"/>
      <c r="AN900" s="82"/>
      <c r="AO900" s="82"/>
      <c r="AP900" s="82"/>
      <c r="AQ900" s="82"/>
      <c r="AR900" s="82"/>
      <c r="AS900" s="82"/>
      <c r="AT900" s="82"/>
      <c r="AU900" s="82"/>
      <c r="AV900" s="82"/>
      <c r="AW900" s="82"/>
      <c r="AX900" s="82"/>
      <c r="AY900" s="82"/>
      <c r="AZ900" s="82"/>
      <c r="BA900" s="82"/>
      <c r="BB900" s="147"/>
      <c r="BC900" s="82"/>
      <c r="BD900" s="82"/>
      <c r="BE900" s="82"/>
      <c r="BF900" s="82"/>
      <c r="BG900" s="82"/>
      <c r="BH900" s="82"/>
      <c r="BI900" s="82"/>
      <c r="BJ900" s="82"/>
      <c r="BK900" s="82"/>
      <c r="BL900" s="82"/>
      <c r="BM900" s="82"/>
      <c r="BN900" s="147"/>
      <c r="BO900" s="170"/>
      <c r="BP900" s="165"/>
    </row>
    <row r="901" spans="1:68" ht="22.5" customHeight="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237"/>
      <c r="N901" s="82"/>
      <c r="O901" s="82"/>
      <c r="P901" s="82"/>
      <c r="Q901" s="82"/>
      <c r="R901" s="82"/>
      <c r="S901" s="82"/>
      <c r="T901" s="147"/>
      <c r="U901" s="82"/>
      <c r="V901" s="82"/>
      <c r="W901" s="82"/>
      <c r="X901" s="82"/>
      <c r="Y901" s="82"/>
      <c r="Z901" s="82"/>
      <c r="AA901" s="82"/>
      <c r="AB901" s="82"/>
      <c r="AC901" s="82"/>
      <c r="AD901" s="82"/>
      <c r="AE901" s="82"/>
      <c r="AF901" s="82"/>
      <c r="AG901" s="82"/>
      <c r="AH901" s="82"/>
      <c r="AI901" s="82"/>
      <c r="AJ901" s="82"/>
      <c r="AK901" s="82"/>
      <c r="AL901" s="82"/>
      <c r="AM901" s="147"/>
      <c r="AN901" s="82"/>
      <c r="AO901" s="82"/>
      <c r="AP901" s="82"/>
      <c r="AQ901" s="82"/>
      <c r="AR901" s="82"/>
      <c r="AS901" s="82"/>
      <c r="AT901" s="82"/>
      <c r="AU901" s="82"/>
      <c r="AV901" s="82"/>
      <c r="AW901" s="82"/>
      <c r="AX901" s="82"/>
      <c r="AY901" s="82"/>
      <c r="AZ901" s="82"/>
      <c r="BA901" s="82"/>
      <c r="BB901" s="147"/>
      <c r="BC901" s="82"/>
      <c r="BD901" s="82"/>
      <c r="BE901" s="82"/>
      <c r="BF901" s="82"/>
      <c r="BG901" s="82"/>
      <c r="BH901" s="82"/>
      <c r="BI901" s="82"/>
      <c r="BJ901" s="82"/>
      <c r="BK901" s="82"/>
      <c r="BL901" s="82"/>
      <c r="BM901" s="82"/>
      <c r="BN901" s="147"/>
      <c r="BO901" s="170"/>
      <c r="BP901" s="165"/>
    </row>
    <row r="902" spans="1:68" ht="22.5" customHeight="1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237"/>
      <c r="N902" s="82"/>
      <c r="O902" s="82"/>
      <c r="P902" s="82"/>
      <c r="Q902" s="82"/>
      <c r="R902" s="82"/>
      <c r="S902" s="82"/>
      <c r="T902" s="147"/>
      <c r="U902" s="82"/>
      <c r="V902" s="82"/>
      <c r="W902" s="82"/>
      <c r="X902" s="82"/>
      <c r="Y902" s="82"/>
      <c r="Z902" s="82"/>
      <c r="AA902" s="82"/>
      <c r="AB902" s="82"/>
      <c r="AC902" s="82"/>
      <c r="AD902" s="82"/>
      <c r="AE902" s="82"/>
      <c r="AF902" s="82"/>
      <c r="AG902" s="82"/>
      <c r="AH902" s="82"/>
      <c r="AI902" s="82"/>
      <c r="AJ902" s="82"/>
      <c r="AK902" s="82"/>
      <c r="AL902" s="82"/>
      <c r="AM902" s="147"/>
      <c r="AN902" s="82"/>
      <c r="AO902" s="82"/>
      <c r="AP902" s="82"/>
      <c r="AQ902" s="82"/>
      <c r="AR902" s="82"/>
      <c r="AS902" s="82"/>
      <c r="AT902" s="82"/>
      <c r="AU902" s="82"/>
      <c r="AV902" s="82"/>
      <c r="AW902" s="82"/>
      <c r="AX902" s="82"/>
      <c r="AY902" s="82"/>
      <c r="AZ902" s="82"/>
      <c r="BA902" s="82"/>
      <c r="BB902" s="147"/>
      <c r="BC902" s="82"/>
      <c r="BD902" s="82"/>
      <c r="BE902" s="82"/>
      <c r="BF902" s="82"/>
      <c r="BG902" s="82"/>
      <c r="BH902" s="82"/>
      <c r="BI902" s="82"/>
      <c r="BJ902" s="82"/>
      <c r="BK902" s="82"/>
      <c r="BL902" s="82"/>
      <c r="BM902" s="82"/>
      <c r="BN902" s="147"/>
      <c r="BO902" s="170"/>
      <c r="BP902" s="165"/>
    </row>
    <row r="903" spans="1:68" ht="22.5" customHeight="1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237"/>
      <c r="N903" s="82"/>
      <c r="O903" s="82"/>
      <c r="P903" s="82"/>
      <c r="Q903" s="82"/>
      <c r="R903" s="82"/>
      <c r="S903" s="82"/>
      <c r="T903" s="147"/>
      <c r="U903" s="82"/>
      <c r="V903" s="82"/>
      <c r="W903" s="82"/>
      <c r="X903" s="82"/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  <c r="AL903" s="82"/>
      <c r="AM903" s="147"/>
      <c r="AN903" s="82"/>
      <c r="AO903" s="82"/>
      <c r="AP903" s="82"/>
      <c r="AQ903" s="82"/>
      <c r="AR903" s="82"/>
      <c r="AS903" s="82"/>
      <c r="AT903" s="82"/>
      <c r="AU903" s="82"/>
      <c r="AV903" s="82"/>
      <c r="AW903" s="82"/>
      <c r="AX903" s="82"/>
      <c r="AY903" s="82"/>
      <c r="AZ903" s="82"/>
      <c r="BA903" s="82"/>
      <c r="BB903" s="147"/>
      <c r="BC903" s="82"/>
      <c r="BD903" s="82"/>
      <c r="BE903" s="82"/>
      <c r="BF903" s="82"/>
      <c r="BG903" s="82"/>
      <c r="BH903" s="82"/>
      <c r="BI903" s="82"/>
      <c r="BJ903" s="82"/>
      <c r="BK903" s="82"/>
      <c r="BL903" s="82"/>
      <c r="BM903" s="82"/>
      <c r="BN903" s="147"/>
      <c r="BO903" s="170"/>
      <c r="BP903" s="165"/>
    </row>
    <row r="904" spans="1:68" ht="22.5" customHeight="1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237"/>
      <c r="N904" s="82"/>
      <c r="O904" s="82"/>
      <c r="P904" s="82"/>
      <c r="Q904" s="82"/>
      <c r="R904" s="82"/>
      <c r="S904" s="82"/>
      <c r="T904" s="147"/>
      <c r="U904" s="82"/>
      <c r="V904" s="82"/>
      <c r="W904" s="82"/>
      <c r="X904" s="82"/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  <c r="AL904" s="82"/>
      <c r="AM904" s="147"/>
      <c r="AN904" s="82"/>
      <c r="AO904" s="82"/>
      <c r="AP904" s="82"/>
      <c r="AQ904" s="82"/>
      <c r="AR904" s="82"/>
      <c r="AS904" s="82"/>
      <c r="AT904" s="82"/>
      <c r="AU904" s="82"/>
      <c r="AV904" s="82"/>
      <c r="AW904" s="82"/>
      <c r="AX904" s="82"/>
      <c r="AY904" s="82"/>
      <c r="AZ904" s="82"/>
      <c r="BA904" s="82"/>
      <c r="BB904" s="147"/>
      <c r="BC904" s="82"/>
      <c r="BD904" s="82"/>
      <c r="BE904" s="82"/>
      <c r="BF904" s="82"/>
      <c r="BG904" s="82"/>
      <c r="BH904" s="82"/>
      <c r="BI904" s="82"/>
      <c r="BJ904" s="82"/>
      <c r="BK904" s="82"/>
      <c r="BL904" s="82"/>
      <c r="BM904" s="82"/>
      <c r="BN904" s="147"/>
      <c r="BO904" s="170"/>
      <c r="BP904" s="165"/>
    </row>
    <row r="905" spans="1:68" ht="22.5" customHeight="1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237"/>
      <c r="N905" s="82"/>
      <c r="O905" s="82"/>
      <c r="P905" s="82"/>
      <c r="Q905" s="82"/>
      <c r="R905" s="82"/>
      <c r="S905" s="82"/>
      <c r="T905" s="147"/>
      <c r="U905" s="82"/>
      <c r="V905" s="82"/>
      <c r="W905" s="82"/>
      <c r="X905" s="82"/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  <c r="AL905" s="82"/>
      <c r="AM905" s="147"/>
      <c r="AN905" s="82"/>
      <c r="AO905" s="82"/>
      <c r="AP905" s="82"/>
      <c r="AQ905" s="82"/>
      <c r="AR905" s="82"/>
      <c r="AS905" s="82"/>
      <c r="AT905" s="82"/>
      <c r="AU905" s="82"/>
      <c r="AV905" s="82"/>
      <c r="AW905" s="82"/>
      <c r="AX905" s="82"/>
      <c r="AY905" s="82"/>
      <c r="AZ905" s="82"/>
      <c r="BA905" s="82"/>
      <c r="BB905" s="147"/>
      <c r="BC905" s="82"/>
      <c r="BD905" s="82"/>
      <c r="BE905" s="82"/>
      <c r="BF905" s="82"/>
      <c r="BG905" s="82"/>
      <c r="BH905" s="82"/>
      <c r="BI905" s="82"/>
      <c r="BJ905" s="82"/>
      <c r="BK905" s="82"/>
      <c r="BL905" s="82"/>
      <c r="BM905" s="82"/>
      <c r="BN905" s="147"/>
      <c r="BO905" s="170"/>
      <c r="BP905" s="165"/>
    </row>
    <row r="906" spans="1:68" ht="22.5" customHeight="1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237"/>
      <c r="N906" s="82"/>
      <c r="O906" s="82"/>
      <c r="P906" s="82"/>
      <c r="Q906" s="82"/>
      <c r="R906" s="82"/>
      <c r="S906" s="82"/>
      <c r="T906" s="147"/>
      <c r="U906" s="82"/>
      <c r="V906" s="82"/>
      <c r="W906" s="82"/>
      <c r="X906" s="82"/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  <c r="AL906" s="82"/>
      <c r="AM906" s="147"/>
      <c r="AN906" s="82"/>
      <c r="AO906" s="82"/>
      <c r="AP906" s="82"/>
      <c r="AQ906" s="82"/>
      <c r="AR906" s="82"/>
      <c r="AS906" s="82"/>
      <c r="AT906" s="82"/>
      <c r="AU906" s="82"/>
      <c r="AV906" s="82"/>
      <c r="AW906" s="82"/>
      <c r="AX906" s="82"/>
      <c r="AY906" s="82"/>
      <c r="AZ906" s="82"/>
      <c r="BA906" s="82"/>
      <c r="BB906" s="147"/>
      <c r="BC906" s="82"/>
      <c r="BD906" s="82"/>
      <c r="BE906" s="82"/>
      <c r="BF906" s="82"/>
      <c r="BG906" s="82"/>
      <c r="BH906" s="82"/>
      <c r="BI906" s="82"/>
      <c r="BJ906" s="82"/>
      <c r="BK906" s="82"/>
      <c r="BL906" s="82"/>
      <c r="BM906" s="82"/>
      <c r="BN906" s="147"/>
      <c r="BO906" s="170"/>
      <c r="BP906" s="165"/>
    </row>
    <row r="907" spans="1:68" ht="22.5" customHeight="1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237"/>
      <c r="N907" s="82"/>
      <c r="O907" s="82"/>
      <c r="P907" s="82"/>
      <c r="Q907" s="82"/>
      <c r="R907" s="82"/>
      <c r="S907" s="82"/>
      <c r="T907" s="147"/>
      <c r="U907" s="82"/>
      <c r="V907" s="82"/>
      <c r="W907" s="82"/>
      <c r="X907" s="82"/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  <c r="AL907" s="82"/>
      <c r="AM907" s="147"/>
      <c r="AN907" s="82"/>
      <c r="AO907" s="82"/>
      <c r="AP907" s="82"/>
      <c r="AQ907" s="82"/>
      <c r="AR907" s="82"/>
      <c r="AS907" s="82"/>
      <c r="AT907" s="82"/>
      <c r="AU907" s="82"/>
      <c r="AV907" s="82"/>
      <c r="AW907" s="82"/>
      <c r="AX907" s="82"/>
      <c r="AY907" s="82"/>
      <c r="AZ907" s="82"/>
      <c r="BA907" s="82"/>
      <c r="BB907" s="147"/>
      <c r="BC907" s="82"/>
      <c r="BD907" s="82"/>
      <c r="BE907" s="82"/>
      <c r="BF907" s="82"/>
      <c r="BG907" s="82"/>
      <c r="BH907" s="82"/>
      <c r="BI907" s="82"/>
      <c r="BJ907" s="82"/>
      <c r="BK907" s="82"/>
      <c r="BL907" s="82"/>
      <c r="BM907" s="82"/>
      <c r="BN907" s="147"/>
      <c r="BO907" s="170"/>
      <c r="BP907" s="165"/>
    </row>
    <row r="908" spans="1:68" ht="22.5" customHeight="1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237"/>
      <c r="N908" s="82"/>
      <c r="O908" s="82"/>
      <c r="P908" s="82"/>
      <c r="Q908" s="82"/>
      <c r="R908" s="82"/>
      <c r="S908" s="82"/>
      <c r="T908" s="147"/>
      <c r="U908" s="82"/>
      <c r="V908" s="82"/>
      <c r="W908" s="82"/>
      <c r="X908" s="82"/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  <c r="AL908" s="82"/>
      <c r="AM908" s="147"/>
      <c r="AN908" s="82"/>
      <c r="AO908" s="82"/>
      <c r="AP908" s="82"/>
      <c r="AQ908" s="82"/>
      <c r="AR908" s="82"/>
      <c r="AS908" s="82"/>
      <c r="AT908" s="82"/>
      <c r="AU908" s="82"/>
      <c r="AV908" s="82"/>
      <c r="AW908" s="82"/>
      <c r="AX908" s="82"/>
      <c r="AY908" s="82"/>
      <c r="AZ908" s="82"/>
      <c r="BA908" s="82"/>
      <c r="BB908" s="147"/>
      <c r="BC908" s="82"/>
      <c r="BD908" s="82"/>
      <c r="BE908" s="82"/>
      <c r="BF908" s="82"/>
      <c r="BG908" s="82"/>
      <c r="BH908" s="82"/>
      <c r="BI908" s="82"/>
      <c r="BJ908" s="82"/>
      <c r="BK908" s="82"/>
      <c r="BL908" s="82"/>
      <c r="BM908" s="82"/>
      <c r="BN908" s="147"/>
      <c r="BO908" s="170"/>
      <c r="BP908" s="165"/>
    </row>
    <row r="909" spans="1:68" ht="22.5" customHeight="1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237"/>
      <c r="N909" s="82"/>
      <c r="O909" s="82"/>
      <c r="P909" s="82"/>
      <c r="Q909" s="82"/>
      <c r="R909" s="82"/>
      <c r="S909" s="82"/>
      <c r="T909" s="147"/>
      <c r="U909" s="82"/>
      <c r="V909" s="82"/>
      <c r="W909" s="82"/>
      <c r="X909" s="82"/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  <c r="AL909" s="82"/>
      <c r="AM909" s="147"/>
      <c r="AN909" s="82"/>
      <c r="AO909" s="82"/>
      <c r="AP909" s="82"/>
      <c r="AQ909" s="82"/>
      <c r="AR909" s="82"/>
      <c r="AS909" s="82"/>
      <c r="AT909" s="82"/>
      <c r="AU909" s="82"/>
      <c r="AV909" s="82"/>
      <c r="AW909" s="82"/>
      <c r="AX909" s="82"/>
      <c r="AY909" s="82"/>
      <c r="AZ909" s="82"/>
      <c r="BA909" s="82"/>
      <c r="BB909" s="147"/>
      <c r="BC909" s="82"/>
      <c r="BD909" s="82"/>
      <c r="BE909" s="82"/>
      <c r="BF909" s="82"/>
      <c r="BG909" s="82"/>
      <c r="BH909" s="82"/>
      <c r="BI909" s="82"/>
      <c r="BJ909" s="82"/>
      <c r="BK909" s="82"/>
      <c r="BL909" s="82"/>
      <c r="BM909" s="82"/>
      <c r="BN909" s="147"/>
      <c r="BO909" s="170"/>
      <c r="BP909" s="165"/>
    </row>
    <row r="910" spans="1:68" ht="22.5" customHeight="1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237"/>
      <c r="N910" s="82"/>
      <c r="O910" s="82"/>
      <c r="P910" s="82"/>
      <c r="Q910" s="82"/>
      <c r="R910" s="82"/>
      <c r="S910" s="82"/>
      <c r="T910" s="147"/>
      <c r="U910" s="82"/>
      <c r="V910" s="82"/>
      <c r="W910" s="82"/>
      <c r="X910" s="82"/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  <c r="AL910" s="82"/>
      <c r="AM910" s="147"/>
      <c r="AN910" s="82"/>
      <c r="AO910" s="82"/>
      <c r="AP910" s="82"/>
      <c r="AQ910" s="82"/>
      <c r="AR910" s="82"/>
      <c r="AS910" s="82"/>
      <c r="AT910" s="82"/>
      <c r="AU910" s="82"/>
      <c r="AV910" s="82"/>
      <c r="AW910" s="82"/>
      <c r="AX910" s="82"/>
      <c r="AY910" s="82"/>
      <c r="AZ910" s="82"/>
      <c r="BA910" s="82"/>
      <c r="BB910" s="147"/>
      <c r="BC910" s="82"/>
      <c r="BD910" s="82"/>
      <c r="BE910" s="82"/>
      <c r="BF910" s="82"/>
      <c r="BG910" s="82"/>
      <c r="BH910" s="82"/>
      <c r="BI910" s="82"/>
      <c r="BJ910" s="82"/>
      <c r="BK910" s="82"/>
      <c r="BL910" s="82"/>
      <c r="BM910" s="82"/>
      <c r="BN910" s="147"/>
      <c r="BO910" s="170"/>
      <c r="BP910" s="165"/>
    </row>
    <row r="911" spans="1:68" ht="22.5" customHeight="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237"/>
      <c r="N911" s="82"/>
      <c r="O911" s="82"/>
      <c r="P911" s="82"/>
      <c r="Q911" s="82"/>
      <c r="R911" s="82"/>
      <c r="S911" s="82"/>
      <c r="T911" s="147"/>
      <c r="U911" s="82"/>
      <c r="V911" s="82"/>
      <c r="W911" s="82"/>
      <c r="X911" s="82"/>
      <c r="Y911" s="82"/>
      <c r="Z911" s="82"/>
      <c r="AA911" s="82"/>
      <c r="AB911" s="82"/>
      <c r="AC911" s="82"/>
      <c r="AD911" s="82"/>
      <c r="AE911" s="82"/>
      <c r="AF911" s="82"/>
      <c r="AG911" s="82"/>
      <c r="AH911" s="82"/>
      <c r="AI911" s="82"/>
      <c r="AJ911" s="82"/>
      <c r="AK911" s="82"/>
      <c r="AL911" s="82"/>
      <c r="AM911" s="147"/>
      <c r="AN911" s="82"/>
      <c r="AO911" s="82"/>
      <c r="AP911" s="82"/>
      <c r="AQ911" s="82"/>
      <c r="AR911" s="82"/>
      <c r="AS911" s="82"/>
      <c r="AT911" s="82"/>
      <c r="AU911" s="82"/>
      <c r="AV911" s="82"/>
      <c r="AW911" s="82"/>
      <c r="AX911" s="82"/>
      <c r="AY911" s="82"/>
      <c r="AZ911" s="82"/>
      <c r="BA911" s="82"/>
      <c r="BB911" s="147"/>
      <c r="BC911" s="82"/>
      <c r="BD911" s="82"/>
      <c r="BE911" s="82"/>
      <c r="BF911" s="82"/>
      <c r="BG911" s="82"/>
      <c r="BH911" s="82"/>
      <c r="BI911" s="82"/>
      <c r="BJ911" s="82"/>
      <c r="BK911" s="82"/>
      <c r="BL911" s="82"/>
      <c r="BM911" s="82"/>
      <c r="BN911" s="147"/>
      <c r="BO911" s="170"/>
      <c r="BP911" s="165"/>
    </row>
    <row r="912" spans="1:68" ht="22.5" customHeight="1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237"/>
      <c r="N912" s="82"/>
      <c r="O912" s="82"/>
      <c r="P912" s="82"/>
      <c r="Q912" s="82"/>
      <c r="R912" s="82"/>
      <c r="S912" s="82"/>
      <c r="T912" s="147"/>
      <c r="U912" s="82"/>
      <c r="V912" s="82"/>
      <c r="W912" s="82"/>
      <c r="X912" s="82"/>
      <c r="Y912" s="82"/>
      <c r="Z912" s="82"/>
      <c r="AA912" s="82"/>
      <c r="AB912" s="82"/>
      <c r="AC912" s="82"/>
      <c r="AD912" s="82"/>
      <c r="AE912" s="82"/>
      <c r="AF912" s="82"/>
      <c r="AG912" s="82"/>
      <c r="AH912" s="82"/>
      <c r="AI912" s="82"/>
      <c r="AJ912" s="82"/>
      <c r="AK912" s="82"/>
      <c r="AL912" s="82"/>
      <c r="AM912" s="147"/>
      <c r="AN912" s="82"/>
      <c r="AO912" s="82"/>
      <c r="AP912" s="82"/>
      <c r="AQ912" s="82"/>
      <c r="AR912" s="82"/>
      <c r="AS912" s="82"/>
      <c r="AT912" s="82"/>
      <c r="AU912" s="82"/>
      <c r="AV912" s="82"/>
      <c r="AW912" s="82"/>
      <c r="AX912" s="82"/>
      <c r="AY912" s="82"/>
      <c r="AZ912" s="82"/>
      <c r="BA912" s="82"/>
      <c r="BB912" s="147"/>
      <c r="BC912" s="82"/>
      <c r="BD912" s="82"/>
      <c r="BE912" s="82"/>
      <c r="BF912" s="82"/>
      <c r="BG912" s="82"/>
      <c r="BH912" s="82"/>
      <c r="BI912" s="82"/>
      <c r="BJ912" s="82"/>
      <c r="BK912" s="82"/>
      <c r="BL912" s="82"/>
      <c r="BM912" s="82"/>
      <c r="BN912" s="147"/>
      <c r="BO912" s="170"/>
      <c r="BP912" s="165"/>
    </row>
    <row r="913" spans="1:68" ht="22.5" customHeight="1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237"/>
      <c r="N913" s="82"/>
      <c r="O913" s="82"/>
      <c r="P913" s="82"/>
      <c r="Q913" s="82"/>
      <c r="R913" s="82"/>
      <c r="S913" s="82"/>
      <c r="T913" s="147"/>
      <c r="U913" s="82"/>
      <c r="V913" s="82"/>
      <c r="W913" s="82"/>
      <c r="X913" s="82"/>
      <c r="Y913" s="82"/>
      <c r="Z913" s="82"/>
      <c r="AA913" s="82"/>
      <c r="AB913" s="82"/>
      <c r="AC913" s="82"/>
      <c r="AD913" s="82"/>
      <c r="AE913" s="82"/>
      <c r="AF913" s="82"/>
      <c r="AG913" s="82"/>
      <c r="AH913" s="82"/>
      <c r="AI913" s="82"/>
      <c r="AJ913" s="82"/>
      <c r="AK913" s="82"/>
      <c r="AL913" s="82"/>
      <c r="AM913" s="147"/>
      <c r="AN913" s="82"/>
      <c r="AO913" s="82"/>
      <c r="AP913" s="82"/>
      <c r="AQ913" s="82"/>
      <c r="AR913" s="82"/>
      <c r="AS913" s="82"/>
      <c r="AT913" s="82"/>
      <c r="AU913" s="82"/>
      <c r="AV913" s="82"/>
      <c r="AW913" s="82"/>
      <c r="AX913" s="82"/>
      <c r="AY913" s="82"/>
      <c r="AZ913" s="82"/>
      <c r="BA913" s="82"/>
      <c r="BB913" s="147"/>
      <c r="BC913" s="82"/>
      <c r="BD913" s="82"/>
      <c r="BE913" s="82"/>
      <c r="BF913" s="82"/>
      <c r="BG913" s="82"/>
      <c r="BH913" s="82"/>
      <c r="BI913" s="82"/>
      <c r="BJ913" s="82"/>
      <c r="BK913" s="82"/>
      <c r="BL913" s="82"/>
      <c r="BM913" s="82"/>
      <c r="BN913" s="147"/>
      <c r="BO913" s="170"/>
      <c r="BP913" s="165"/>
    </row>
    <row r="914" spans="1:68" ht="22.5" customHeight="1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237"/>
      <c r="N914" s="82"/>
      <c r="O914" s="82"/>
      <c r="P914" s="82"/>
      <c r="Q914" s="82"/>
      <c r="R914" s="82"/>
      <c r="S914" s="82"/>
      <c r="T914" s="147"/>
      <c r="U914" s="82"/>
      <c r="V914" s="82"/>
      <c r="W914" s="82"/>
      <c r="X914" s="82"/>
      <c r="Y914" s="82"/>
      <c r="Z914" s="82"/>
      <c r="AA914" s="82"/>
      <c r="AB914" s="82"/>
      <c r="AC914" s="82"/>
      <c r="AD914" s="82"/>
      <c r="AE914" s="82"/>
      <c r="AF914" s="82"/>
      <c r="AG914" s="82"/>
      <c r="AH914" s="82"/>
      <c r="AI914" s="82"/>
      <c r="AJ914" s="82"/>
      <c r="AK914" s="82"/>
      <c r="AL914" s="82"/>
      <c r="AM914" s="147"/>
      <c r="AN914" s="82"/>
      <c r="AO914" s="82"/>
      <c r="AP914" s="82"/>
      <c r="AQ914" s="82"/>
      <c r="AR914" s="82"/>
      <c r="AS914" s="82"/>
      <c r="AT914" s="82"/>
      <c r="AU914" s="82"/>
      <c r="AV914" s="82"/>
      <c r="AW914" s="82"/>
      <c r="AX914" s="82"/>
      <c r="AY914" s="82"/>
      <c r="AZ914" s="82"/>
      <c r="BA914" s="82"/>
      <c r="BB914" s="147"/>
      <c r="BC914" s="82"/>
      <c r="BD914" s="82"/>
      <c r="BE914" s="82"/>
      <c r="BF914" s="82"/>
      <c r="BG914" s="82"/>
      <c r="BH914" s="82"/>
      <c r="BI914" s="82"/>
      <c r="BJ914" s="82"/>
      <c r="BK914" s="82"/>
      <c r="BL914" s="82"/>
      <c r="BM914" s="82"/>
      <c r="BN914" s="147"/>
      <c r="BO914" s="170"/>
      <c r="BP914" s="165"/>
    </row>
    <row r="915" spans="1:68" ht="22.5" customHeight="1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237"/>
      <c r="N915" s="82"/>
      <c r="O915" s="82"/>
      <c r="P915" s="82"/>
      <c r="Q915" s="82"/>
      <c r="R915" s="82"/>
      <c r="S915" s="82"/>
      <c r="T915" s="147"/>
      <c r="U915" s="82"/>
      <c r="V915" s="82"/>
      <c r="W915" s="82"/>
      <c r="X915" s="82"/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  <c r="AL915" s="82"/>
      <c r="AM915" s="147"/>
      <c r="AN915" s="82"/>
      <c r="AO915" s="82"/>
      <c r="AP915" s="82"/>
      <c r="AQ915" s="82"/>
      <c r="AR915" s="82"/>
      <c r="AS915" s="82"/>
      <c r="AT915" s="82"/>
      <c r="AU915" s="82"/>
      <c r="AV915" s="82"/>
      <c r="AW915" s="82"/>
      <c r="AX915" s="82"/>
      <c r="AY915" s="82"/>
      <c r="AZ915" s="82"/>
      <c r="BA915" s="82"/>
      <c r="BB915" s="147"/>
      <c r="BC915" s="82"/>
      <c r="BD915" s="82"/>
      <c r="BE915" s="82"/>
      <c r="BF915" s="82"/>
      <c r="BG915" s="82"/>
      <c r="BH915" s="82"/>
      <c r="BI915" s="82"/>
      <c r="BJ915" s="82"/>
      <c r="BK915" s="82"/>
      <c r="BL915" s="82"/>
      <c r="BM915" s="82"/>
      <c r="BN915" s="147"/>
      <c r="BO915" s="170"/>
      <c r="BP915" s="165"/>
    </row>
    <row r="916" spans="1:68" ht="22.5" customHeight="1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237"/>
      <c r="N916" s="82"/>
      <c r="O916" s="82"/>
      <c r="P916" s="82"/>
      <c r="Q916" s="82"/>
      <c r="R916" s="82"/>
      <c r="S916" s="82"/>
      <c r="T916" s="147"/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  <c r="AL916" s="82"/>
      <c r="AM916" s="147"/>
      <c r="AN916" s="82"/>
      <c r="AO916" s="82"/>
      <c r="AP916" s="82"/>
      <c r="AQ916" s="82"/>
      <c r="AR916" s="82"/>
      <c r="AS916" s="82"/>
      <c r="AT916" s="82"/>
      <c r="AU916" s="82"/>
      <c r="AV916" s="82"/>
      <c r="AW916" s="82"/>
      <c r="AX916" s="82"/>
      <c r="AY916" s="82"/>
      <c r="AZ916" s="82"/>
      <c r="BA916" s="82"/>
      <c r="BB916" s="147"/>
      <c r="BC916" s="82"/>
      <c r="BD916" s="82"/>
      <c r="BE916" s="82"/>
      <c r="BF916" s="82"/>
      <c r="BG916" s="82"/>
      <c r="BH916" s="82"/>
      <c r="BI916" s="82"/>
      <c r="BJ916" s="82"/>
      <c r="BK916" s="82"/>
      <c r="BL916" s="82"/>
      <c r="BM916" s="82"/>
      <c r="BN916" s="147"/>
      <c r="BO916" s="170"/>
      <c r="BP916" s="165"/>
    </row>
    <row r="917" spans="1:68" ht="22.5" customHeight="1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237"/>
      <c r="N917" s="82"/>
      <c r="O917" s="82"/>
      <c r="P917" s="82"/>
      <c r="Q917" s="82"/>
      <c r="R917" s="82"/>
      <c r="S917" s="82"/>
      <c r="T917" s="147"/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  <c r="AL917" s="82"/>
      <c r="AM917" s="147"/>
      <c r="AN917" s="82"/>
      <c r="AO917" s="82"/>
      <c r="AP917" s="82"/>
      <c r="AQ917" s="82"/>
      <c r="AR917" s="82"/>
      <c r="AS917" s="82"/>
      <c r="AT917" s="82"/>
      <c r="AU917" s="82"/>
      <c r="AV917" s="82"/>
      <c r="AW917" s="82"/>
      <c r="AX917" s="82"/>
      <c r="AY917" s="82"/>
      <c r="AZ917" s="82"/>
      <c r="BA917" s="82"/>
      <c r="BB917" s="147"/>
      <c r="BC917" s="82"/>
      <c r="BD917" s="82"/>
      <c r="BE917" s="82"/>
      <c r="BF917" s="82"/>
      <c r="BG917" s="82"/>
      <c r="BH917" s="82"/>
      <c r="BI917" s="82"/>
      <c r="BJ917" s="82"/>
      <c r="BK917" s="82"/>
      <c r="BL917" s="82"/>
      <c r="BM917" s="82"/>
      <c r="BN917" s="147"/>
      <c r="BO917" s="170"/>
      <c r="BP917" s="165"/>
    </row>
    <row r="918" spans="1:68" ht="22.5" customHeight="1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237"/>
      <c r="N918" s="82"/>
      <c r="O918" s="82"/>
      <c r="P918" s="82"/>
      <c r="Q918" s="82"/>
      <c r="R918" s="82"/>
      <c r="S918" s="82"/>
      <c r="T918" s="147"/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  <c r="AL918" s="82"/>
      <c r="AM918" s="147"/>
      <c r="AN918" s="82"/>
      <c r="AO918" s="82"/>
      <c r="AP918" s="82"/>
      <c r="AQ918" s="82"/>
      <c r="AR918" s="82"/>
      <c r="AS918" s="82"/>
      <c r="AT918" s="82"/>
      <c r="AU918" s="82"/>
      <c r="AV918" s="82"/>
      <c r="AW918" s="82"/>
      <c r="AX918" s="82"/>
      <c r="AY918" s="82"/>
      <c r="AZ918" s="82"/>
      <c r="BA918" s="82"/>
      <c r="BB918" s="147"/>
      <c r="BC918" s="82"/>
      <c r="BD918" s="82"/>
      <c r="BE918" s="82"/>
      <c r="BF918" s="82"/>
      <c r="BG918" s="82"/>
      <c r="BH918" s="82"/>
      <c r="BI918" s="82"/>
      <c r="BJ918" s="82"/>
      <c r="BK918" s="82"/>
      <c r="BL918" s="82"/>
      <c r="BM918" s="82"/>
      <c r="BN918" s="147"/>
      <c r="BO918" s="170"/>
      <c r="BP918" s="165"/>
    </row>
    <row r="919" spans="1:68" ht="22.5" customHeight="1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237"/>
      <c r="N919" s="82"/>
      <c r="O919" s="82"/>
      <c r="P919" s="82"/>
      <c r="Q919" s="82"/>
      <c r="R919" s="82"/>
      <c r="S919" s="82"/>
      <c r="T919" s="147"/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  <c r="AL919" s="82"/>
      <c r="AM919" s="147"/>
      <c r="AN919" s="82"/>
      <c r="AO919" s="82"/>
      <c r="AP919" s="82"/>
      <c r="AQ919" s="82"/>
      <c r="AR919" s="82"/>
      <c r="AS919" s="82"/>
      <c r="AT919" s="82"/>
      <c r="AU919" s="82"/>
      <c r="AV919" s="82"/>
      <c r="AW919" s="82"/>
      <c r="AX919" s="82"/>
      <c r="AY919" s="82"/>
      <c r="AZ919" s="82"/>
      <c r="BA919" s="82"/>
      <c r="BB919" s="147"/>
      <c r="BC919" s="82"/>
      <c r="BD919" s="82"/>
      <c r="BE919" s="82"/>
      <c r="BF919" s="82"/>
      <c r="BG919" s="82"/>
      <c r="BH919" s="82"/>
      <c r="BI919" s="82"/>
      <c r="BJ919" s="82"/>
      <c r="BK919" s="82"/>
      <c r="BL919" s="82"/>
      <c r="BM919" s="82"/>
      <c r="BN919" s="147"/>
      <c r="BO919" s="170"/>
      <c r="BP919" s="165"/>
    </row>
    <row r="920" spans="1:68" ht="22.5" customHeight="1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237"/>
      <c r="N920" s="82"/>
      <c r="O920" s="82"/>
      <c r="P920" s="82"/>
      <c r="Q920" s="82"/>
      <c r="R920" s="82"/>
      <c r="S920" s="82"/>
      <c r="T920" s="147"/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  <c r="AL920" s="82"/>
      <c r="AM920" s="147"/>
      <c r="AN920" s="82"/>
      <c r="AO920" s="82"/>
      <c r="AP920" s="82"/>
      <c r="AQ920" s="82"/>
      <c r="AR920" s="82"/>
      <c r="AS920" s="82"/>
      <c r="AT920" s="82"/>
      <c r="AU920" s="82"/>
      <c r="AV920" s="82"/>
      <c r="AW920" s="82"/>
      <c r="AX920" s="82"/>
      <c r="AY920" s="82"/>
      <c r="AZ920" s="82"/>
      <c r="BA920" s="82"/>
      <c r="BB920" s="147"/>
      <c r="BC920" s="82"/>
      <c r="BD920" s="82"/>
      <c r="BE920" s="82"/>
      <c r="BF920" s="82"/>
      <c r="BG920" s="82"/>
      <c r="BH920" s="82"/>
      <c r="BI920" s="82"/>
      <c r="BJ920" s="82"/>
      <c r="BK920" s="82"/>
      <c r="BL920" s="82"/>
      <c r="BM920" s="82"/>
      <c r="BN920" s="147"/>
      <c r="BO920" s="170"/>
      <c r="BP920" s="165"/>
    </row>
    <row r="921" spans="1:68" ht="22.5" customHeight="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237"/>
      <c r="N921" s="82"/>
      <c r="O921" s="82"/>
      <c r="P921" s="82"/>
      <c r="Q921" s="82"/>
      <c r="R921" s="82"/>
      <c r="S921" s="82"/>
      <c r="T921" s="147"/>
      <c r="U921" s="82"/>
      <c r="V921" s="82"/>
      <c r="W921" s="82"/>
      <c r="X921" s="82"/>
      <c r="Y921" s="82"/>
      <c r="Z921" s="82"/>
      <c r="AA921" s="82"/>
      <c r="AB921" s="82"/>
      <c r="AC921" s="82"/>
      <c r="AD921" s="82"/>
      <c r="AE921" s="82"/>
      <c r="AF921" s="82"/>
      <c r="AG921" s="82"/>
      <c r="AH921" s="82"/>
      <c r="AI921" s="82"/>
      <c r="AJ921" s="82"/>
      <c r="AK921" s="82"/>
      <c r="AL921" s="82"/>
      <c r="AM921" s="147"/>
      <c r="AN921" s="82"/>
      <c r="AO921" s="82"/>
      <c r="AP921" s="82"/>
      <c r="AQ921" s="82"/>
      <c r="AR921" s="82"/>
      <c r="AS921" s="82"/>
      <c r="AT921" s="82"/>
      <c r="AU921" s="82"/>
      <c r="AV921" s="82"/>
      <c r="AW921" s="82"/>
      <c r="AX921" s="82"/>
      <c r="AY921" s="82"/>
      <c r="AZ921" s="82"/>
      <c r="BA921" s="82"/>
      <c r="BB921" s="147"/>
      <c r="BC921" s="82"/>
      <c r="BD921" s="82"/>
      <c r="BE921" s="82"/>
      <c r="BF921" s="82"/>
      <c r="BG921" s="82"/>
      <c r="BH921" s="82"/>
      <c r="BI921" s="82"/>
      <c r="BJ921" s="82"/>
      <c r="BK921" s="82"/>
      <c r="BL921" s="82"/>
      <c r="BM921" s="82"/>
      <c r="BN921" s="147"/>
      <c r="BO921" s="170"/>
      <c r="BP921" s="165"/>
    </row>
    <row r="922" spans="1:68" ht="22.5" customHeight="1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237"/>
      <c r="N922" s="82"/>
      <c r="O922" s="82"/>
      <c r="P922" s="82"/>
      <c r="Q922" s="82"/>
      <c r="R922" s="82"/>
      <c r="S922" s="82"/>
      <c r="T922" s="147"/>
      <c r="U922" s="82"/>
      <c r="V922" s="82"/>
      <c r="W922" s="82"/>
      <c r="X922" s="82"/>
      <c r="Y922" s="82"/>
      <c r="Z922" s="82"/>
      <c r="AA922" s="82"/>
      <c r="AB922" s="82"/>
      <c r="AC922" s="82"/>
      <c r="AD922" s="82"/>
      <c r="AE922" s="82"/>
      <c r="AF922" s="82"/>
      <c r="AG922" s="82"/>
      <c r="AH922" s="82"/>
      <c r="AI922" s="82"/>
      <c r="AJ922" s="82"/>
      <c r="AK922" s="82"/>
      <c r="AL922" s="82"/>
      <c r="AM922" s="147"/>
      <c r="AN922" s="82"/>
      <c r="AO922" s="82"/>
      <c r="AP922" s="82"/>
      <c r="AQ922" s="82"/>
      <c r="AR922" s="82"/>
      <c r="AS922" s="82"/>
      <c r="AT922" s="82"/>
      <c r="AU922" s="82"/>
      <c r="AV922" s="82"/>
      <c r="AW922" s="82"/>
      <c r="AX922" s="82"/>
      <c r="AY922" s="82"/>
      <c r="AZ922" s="82"/>
      <c r="BA922" s="82"/>
      <c r="BB922" s="147"/>
      <c r="BC922" s="82"/>
      <c r="BD922" s="82"/>
      <c r="BE922" s="82"/>
      <c r="BF922" s="82"/>
      <c r="BG922" s="82"/>
      <c r="BH922" s="82"/>
      <c r="BI922" s="82"/>
      <c r="BJ922" s="82"/>
      <c r="BK922" s="82"/>
      <c r="BL922" s="82"/>
      <c r="BM922" s="82"/>
      <c r="BN922" s="147"/>
      <c r="BO922" s="170"/>
      <c r="BP922" s="165"/>
    </row>
    <row r="923" spans="1:68" ht="22.5" customHeight="1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237"/>
      <c r="N923" s="82"/>
      <c r="O923" s="82"/>
      <c r="P923" s="82"/>
      <c r="Q923" s="82"/>
      <c r="R923" s="82"/>
      <c r="S923" s="82"/>
      <c r="T923" s="147"/>
      <c r="U923" s="82"/>
      <c r="V923" s="82"/>
      <c r="W923" s="82"/>
      <c r="X923" s="82"/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  <c r="AL923" s="82"/>
      <c r="AM923" s="147"/>
      <c r="AN923" s="82"/>
      <c r="AO923" s="82"/>
      <c r="AP923" s="82"/>
      <c r="AQ923" s="82"/>
      <c r="AR923" s="82"/>
      <c r="AS923" s="82"/>
      <c r="AT923" s="82"/>
      <c r="AU923" s="82"/>
      <c r="AV923" s="82"/>
      <c r="AW923" s="82"/>
      <c r="AX923" s="82"/>
      <c r="AY923" s="82"/>
      <c r="AZ923" s="82"/>
      <c r="BA923" s="82"/>
      <c r="BB923" s="147"/>
      <c r="BC923" s="82"/>
      <c r="BD923" s="82"/>
      <c r="BE923" s="82"/>
      <c r="BF923" s="82"/>
      <c r="BG923" s="82"/>
      <c r="BH923" s="82"/>
      <c r="BI923" s="82"/>
      <c r="BJ923" s="82"/>
      <c r="BK923" s="82"/>
      <c r="BL923" s="82"/>
      <c r="BM923" s="82"/>
      <c r="BN923" s="147"/>
      <c r="BO923" s="170"/>
      <c r="BP923" s="165"/>
    </row>
    <row r="924" spans="1:68" ht="22.5" customHeight="1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237"/>
      <c r="N924" s="82"/>
      <c r="O924" s="82"/>
      <c r="P924" s="82"/>
      <c r="Q924" s="82"/>
      <c r="R924" s="82"/>
      <c r="S924" s="82"/>
      <c r="T924" s="147"/>
      <c r="U924" s="82"/>
      <c r="V924" s="82"/>
      <c r="W924" s="82"/>
      <c r="X924" s="82"/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  <c r="AL924" s="82"/>
      <c r="AM924" s="147"/>
      <c r="AN924" s="82"/>
      <c r="AO924" s="82"/>
      <c r="AP924" s="82"/>
      <c r="AQ924" s="82"/>
      <c r="AR924" s="82"/>
      <c r="AS924" s="82"/>
      <c r="AT924" s="82"/>
      <c r="AU924" s="82"/>
      <c r="AV924" s="82"/>
      <c r="AW924" s="82"/>
      <c r="AX924" s="82"/>
      <c r="AY924" s="82"/>
      <c r="AZ924" s="82"/>
      <c r="BA924" s="82"/>
      <c r="BB924" s="147"/>
      <c r="BC924" s="82"/>
      <c r="BD924" s="82"/>
      <c r="BE924" s="82"/>
      <c r="BF924" s="82"/>
      <c r="BG924" s="82"/>
      <c r="BH924" s="82"/>
      <c r="BI924" s="82"/>
      <c r="BJ924" s="82"/>
      <c r="BK924" s="82"/>
      <c r="BL924" s="82"/>
      <c r="BM924" s="82"/>
      <c r="BN924" s="147"/>
      <c r="BO924" s="170"/>
      <c r="BP924" s="165"/>
    </row>
    <row r="925" spans="1:68" ht="22.5" customHeight="1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237"/>
      <c r="N925" s="82"/>
      <c r="O925" s="82"/>
      <c r="P925" s="82"/>
      <c r="Q925" s="82"/>
      <c r="R925" s="82"/>
      <c r="S925" s="82"/>
      <c r="T925" s="147"/>
      <c r="U925" s="82"/>
      <c r="V925" s="82"/>
      <c r="W925" s="82"/>
      <c r="X925" s="82"/>
      <c r="Y925" s="82"/>
      <c r="Z925" s="82"/>
      <c r="AA925" s="82"/>
      <c r="AB925" s="82"/>
      <c r="AC925" s="82"/>
      <c r="AD925" s="82"/>
      <c r="AE925" s="82"/>
      <c r="AF925" s="82"/>
      <c r="AG925" s="82"/>
      <c r="AH925" s="82"/>
      <c r="AI925" s="82"/>
      <c r="AJ925" s="82"/>
      <c r="AK925" s="82"/>
      <c r="AL925" s="82"/>
      <c r="AM925" s="147"/>
      <c r="AN925" s="82"/>
      <c r="AO925" s="82"/>
      <c r="AP925" s="82"/>
      <c r="AQ925" s="82"/>
      <c r="AR925" s="82"/>
      <c r="AS925" s="82"/>
      <c r="AT925" s="82"/>
      <c r="AU925" s="82"/>
      <c r="AV925" s="82"/>
      <c r="AW925" s="82"/>
      <c r="AX925" s="82"/>
      <c r="AY925" s="82"/>
      <c r="AZ925" s="82"/>
      <c r="BA925" s="82"/>
      <c r="BB925" s="147"/>
      <c r="BC925" s="82"/>
      <c r="BD925" s="82"/>
      <c r="BE925" s="82"/>
      <c r="BF925" s="82"/>
      <c r="BG925" s="82"/>
      <c r="BH925" s="82"/>
      <c r="BI925" s="82"/>
      <c r="BJ925" s="82"/>
      <c r="BK925" s="82"/>
      <c r="BL925" s="82"/>
      <c r="BM925" s="82"/>
      <c r="BN925" s="147"/>
      <c r="BO925" s="170"/>
      <c r="BP925" s="165"/>
    </row>
    <row r="926" spans="1:68" ht="22.5" customHeight="1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237"/>
      <c r="N926" s="82"/>
      <c r="O926" s="82"/>
      <c r="P926" s="82"/>
      <c r="Q926" s="82"/>
      <c r="R926" s="82"/>
      <c r="S926" s="82"/>
      <c r="T926" s="147"/>
      <c r="U926" s="82"/>
      <c r="V926" s="82"/>
      <c r="W926" s="82"/>
      <c r="X926" s="82"/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  <c r="AL926" s="82"/>
      <c r="AM926" s="147"/>
      <c r="AN926" s="82"/>
      <c r="AO926" s="82"/>
      <c r="AP926" s="82"/>
      <c r="AQ926" s="82"/>
      <c r="AR926" s="82"/>
      <c r="AS926" s="82"/>
      <c r="AT926" s="82"/>
      <c r="AU926" s="82"/>
      <c r="AV926" s="82"/>
      <c r="AW926" s="82"/>
      <c r="AX926" s="82"/>
      <c r="AY926" s="82"/>
      <c r="AZ926" s="82"/>
      <c r="BA926" s="82"/>
      <c r="BB926" s="147"/>
      <c r="BC926" s="82"/>
      <c r="BD926" s="82"/>
      <c r="BE926" s="82"/>
      <c r="BF926" s="82"/>
      <c r="BG926" s="82"/>
      <c r="BH926" s="82"/>
      <c r="BI926" s="82"/>
      <c r="BJ926" s="82"/>
      <c r="BK926" s="82"/>
      <c r="BL926" s="82"/>
      <c r="BM926" s="82"/>
      <c r="BN926" s="147"/>
      <c r="BO926" s="170"/>
      <c r="BP926" s="165"/>
    </row>
    <row r="927" spans="1:68" ht="22.5" customHeight="1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237"/>
      <c r="N927" s="82"/>
      <c r="O927" s="82"/>
      <c r="P927" s="82"/>
      <c r="Q927" s="82"/>
      <c r="R927" s="82"/>
      <c r="S927" s="82"/>
      <c r="T927" s="147"/>
      <c r="U927" s="82"/>
      <c r="V927" s="82"/>
      <c r="W927" s="82"/>
      <c r="X927" s="82"/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  <c r="AL927" s="82"/>
      <c r="AM927" s="147"/>
      <c r="AN927" s="82"/>
      <c r="AO927" s="82"/>
      <c r="AP927" s="82"/>
      <c r="AQ927" s="82"/>
      <c r="AR927" s="82"/>
      <c r="AS927" s="82"/>
      <c r="AT927" s="82"/>
      <c r="AU927" s="82"/>
      <c r="AV927" s="82"/>
      <c r="AW927" s="82"/>
      <c r="AX927" s="82"/>
      <c r="AY927" s="82"/>
      <c r="AZ927" s="82"/>
      <c r="BA927" s="82"/>
      <c r="BB927" s="147"/>
      <c r="BC927" s="82"/>
      <c r="BD927" s="82"/>
      <c r="BE927" s="82"/>
      <c r="BF927" s="82"/>
      <c r="BG927" s="82"/>
      <c r="BH927" s="82"/>
      <c r="BI927" s="82"/>
      <c r="BJ927" s="82"/>
      <c r="BK927" s="82"/>
      <c r="BL927" s="82"/>
      <c r="BM927" s="82"/>
      <c r="BN927" s="147"/>
      <c r="BO927" s="170"/>
      <c r="BP927" s="165"/>
    </row>
    <row r="928" spans="1:68" ht="22.5" customHeight="1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237"/>
      <c r="N928" s="82"/>
      <c r="O928" s="82"/>
      <c r="P928" s="82"/>
      <c r="Q928" s="82"/>
      <c r="R928" s="82"/>
      <c r="S928" s="82"/>
      <c r="T928" s="147"/>
      <c r="U928" s="82"/>
      <c r="V928" s="82"/>
      <c r="W928" s="82"/>
      <c r="X928" s="82"/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  <c r="AL928" s="82"/>
      <c r="AM928" s="147"/>
      <c r="AN928" s="82"/>
      <c r="AO928" s="82"/>
      <c r="AP928" s="82"/>
      <c r="AQ928" s="82"/>
      <c r="AR928" s="82"/>
      <c r="AS928" s="82"/>
      <c r="AT928" s="82"/>
      <c r="AU928" s="82"/>
      <c r="AV928" s="82"/>
      <c r="AW928" s="82"/>
      <c r="AX928" s="82"/>
      <c r="AY928" s="82"/>
      <c r="AZ928" s="82"/>
      <c r="BA928" s="82"/>
      <c r="BB928" s="147"/>
      <c r="BC928" s="82"/>
      <c r="BD928" s="82"/>
      <c r="BE928" s="82"/>
      <c r="BF928" s="82"/>
      <c r="BG928" s="82"/>
      <c r="BH928" s="82"/>
      <c r="BI928" s="82"/>
      <c r="BJ928" s="82"/>
      <c r="BK928" s="82"/>
      <c r="BL928" s="82"/>
      <c r="BM928" s="82"/>
      <c r="BN928" s="147"/>
      <c r="BO928" s="170"/>
      <c r="BP928" s="165"/>
    </row>
    <row r="929" spans="1:68" ht="22.5" customHeight="1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237"/>
      <c r="N929" s="82"/>
      <c r="O929" s="82"/>
      <c r="P929" s="82"/>
      <c r="Q929" s="82"/>
      <c r="R929" s="82"/>
      <c r="S929" s="82"/>
      <c r="T929" s="147"/>
      <c r="U929" s="82"/>
      <c r="V929" s="82"/>
      <c r="W929" s="82"/>
      <c r="X929" s="82"/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  <c r="AL929" s="82"/>
      <c r="AM929" s="147"/>
      <c r="AN929" s="82"/>
      <c r="AO929" s="82"/>
      <c r="AP929" s="82"/>
      <c r="AQ929" s="82"/>
      <c r="AR929" s="82"/>
      <c r="AS929" s="82"/>
      <c r="AT929" s="82"/>
      <c r="AU929" s="82"/>
      <c r="AV929" s="82"/>
      <c r="AW929" s="82"/>
      <c r="AX929" s="82"/>
      <c r="AY929" s="82"/>
      <c r="AZ929" s="82"/>
      <c r="BA929" s="82"/>
      <c r="BB929" s="147"/>
      <c r="BC929" s="82"/>
      <c r="BD929" s="82"/>
      <c r="BE929" s="82"/>
      <c r="BF929" s="82"/>
      <c r="BG929" s="82"/>
      <c r="BH929" s="82"/>
      <c r="BI929" s="82"/>
      <c r="BJ929" s="82"/>
      <c r="BK929" s="82"/>
      <c r="BL929" s="82"/>
      <c r="BM929" s="82"/>
      <c r="BN929" s="147"/>
      <c r="BO929" s="170"/>
      <c r="BP929" s="165"/>
    </row>
    <row r="930" spans="1:68" ht="22.5" customHeight="1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237"/>
      <c r="N930" s="82"/>
      <c r="O930" s="82"/>
      <c r="P930" s="82"/>
      <c r="Q930" s="82"/>
      <c r="R930" s="82"/>
      <c r="S930" s="82"/>
      <c r="T930" s="147"/>
      <c r="U930" s="82"/>
      <c r="V930" s="82"/>
      <c r="W930" s="82"/>
      <c r="X930" s="82"/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  <c r="AL930" s="82"/>
      <c r="AM930" s="147"/>
      <c r="AN930" s="82"/>
      <c r="AO930" s="82"/>
      <c r="AP930" s="82"/>
      <c r="AQ930" s="82"/>
      <c r="AR930" s="82"/>
      <c r="AS930" s="82"/>
      <c r="AT930" s="82"/>
      <c r="AU930" s="82"/>
      <c r="AV930" s="82"/>
      <c r="AW930" s="82"/>
      <c r="AX930" s="82"/>
      <c r="AY930" s="82"/>
      <c r="AZ930" s="82"/>
      <c r="BA930" s="82"/>
      <c r="BB930" s="147"/>
      <c r="BC930" s="82"/>
      <c r="BD930" s="82"/>
      <c r="BE930" s="82"/>
      <c r="BF930" s="82"/>
      <c r="BG930" s="82"/>
      <c r="BH930" s="82"/>
      <c r="BI930" s="82"/>
      <c r="BJ930" s="82"/>
      <c r="BK930" s="82"/>
      <c r="BL930" s="82"/>
      <c r="BM930" s="82"/>
      <c r="BN930" s="147"/>
      <c r="BO930" s="170"/>
      <c r="BP930" s="165"/>
    </row>
    <row r="931" spans="1:68" ht="22.5" customHeight="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237"/>
      <c r="N931" s="82"/>
      <c r="O931" s="82"/>
      <c r="P931" s="82"/>
      <c r="Q931" s="82"/>
      <c r="R931" s="82"/>
      <c r="S931" s="82"/>
      <c r="T931" s="147"/>
      <c r="U931" s="82"/>
      <c r="V931" s="82"/>
      <c r="W931" s="82"/>
      <c r="X931" s="82"/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  <c r="AL931" s="82"/>
      <c r="AM931" s="147"/>
      <c r="AN931" s="82"/>
      <c r="AO931" s="82"/>
      <c r="AP931" s="82"/>
      <c r="AQ931" s="82"/>
      <c r="AR931" s="82"/>
      <c r="AS931" s="82"/>
      <c r="AT931" s="82"/>
      <c r="AU931" s="82"/>
      <c r="AV931" s="82"/>
      <c r="AW931" s="82"/>
      <c r="AX931" s="82"/>
      <c r="AY931" s="82"/>
      <c r="AZ931" s="82"/>
      <c r="BA931" s="82"/>
      <c r="BB931" s="147"/>
      <c r="BC931" s="82"/>
      <c r="BD931" s="82"/>
      <c r="BE931" s="82"/>
      <c r="BF931" s="82"/>
      <c r="BG931" s="82"/>
      <c r="BH931" s="82"/>
      <c r="BI931" s="82"/>
      <c r="BJ931" s="82"/>
      <c r="BK931" s="82"/>
      <c r="BL931" s="82"/>
      <c r="BM931" s="82"/>
      <c r="BN931" s="147"/>
      <c r="BO931" s="170"/>
      <c r="BP931" s="165"/>
    </row>
    <row r="932" spans="1:68" ht="22.5" customHeight="1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237"/>
      <c r="N932" s="82"/>
      <c r="O932" s="82"/>
      <c r="P932" s="82"/>
      <c r="Q932" s="82"/>
      <c r="R932" s="82"/>
      <c r="S932" s="82"/>
      <c r="T932" s="147"/>
      <c r="U932" s="82"/>
      <c r="V932" s="82"/>
      <c r="W932" s="82"/>
      <c r="X932" s="82"/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  <c r="AL932" s="82"/>
      <c r="AM932" s="147"/>
      <c r="AN932" s="82"/>
      <c r="AO932" s="82"/>
      <c r="AP932" s="82"/>
      <c r="AQ932" s="82"/>
      <c r="AR932" s="82"/>
      <c r="AS932" s="82"/>
      <c r="AT932" s="82"/>
      <c r="AU932" s="82"/>
      <c r="AV932" s="82"/>
      <c r="AW932" s="82"/>
      <c r="AX932" s="82"/>
      <c r="AY932" s="82"/>
      <c r="AZ932" s="82"/>
      <c r="BA932" s="82"/>
      <c r="BB932" s="147"/>
      <c r="BC932" s="82"/>
      <c r="BD932" s="82"/>
      <c r="BE932" s="82"/>
      <c r="BF932" s="82"/>
      <c r="BG932" s="82"/>
      <c r="BH932" s="82"/>
      <c r="BI932" s="82"/>
      <c r="BJ932" s="82"/>
      <c r="BK932" s="82"/>
      <c r="BL932" s="82"/>
      <c r="BM932" s="82"/>
      <c r="BN932" s="147"/>
      <c r="BO932" s="170"/>
      <c r="BP932" s="165"/>
    </row>
    <row r="933" spans="1:68" ht="22.5" customHeight="1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237"/>
      <c r="N933" s="82"/>
      <c r="O933" s="82"/>
      <c r="P933" s="82"/>
      <c r="Q933" s="82"/>
      <c r="R933" s="82"/>
      <c r="S933" s="82"/>
      <c r="T933" s="147"/>
      <c r="U933" s="82"/>
      <c r="V933" s="82"/>
      <c r="W933" s="82"/>
      <c r="X933" s="82"/>
      <c r="Y933" s="82"/>
      <c r="Z933" s="82"/>
      <c r="AA933" s="82"/>
      <c r="AB933" s="82"/>
      <c r="AC933" s="82"/>
      <c r="AD933" s="82"/>
      <c r="AE933" s="82"/>
      <c r="AF933" s="82"/>
      <c r="AG933" s="82"/>
      <c r="AH933" s="82"/>
      <c r="AI933" s="82"/>
      <c r="AJ933" s="82"/>
      <c r="AK933" s="82"/>
      <c r="AL933" s="82"/>
      <c r="AM933" s="147"/>
      <c r="AN933" s="82"/>
      <c r="AO933" s="82"/>
      <c r="AP933" s="82"/>
      <c r="AQ933" s="82"/>
      <c r="AR933" s="82"/>
      <c r="AS933" s="82"/>
      <c r="AT933" s="82"/>
      <c r="AU933" s="82"/>
      <c r="AV933" s="82"/>
      <c r="AW933" s="82"/>
      <c r="AX933" s="82"/>
      <c r="AY933" s="82"/>
      <c r="AZ933" s="82"/>
      <c r="BA933" s="82"/>
      <c r="BB933" s="147"/>
      <c r="BC933" s="82"/>
      <c r="BD933" s="82"/>
      <c r="BE933" s="82"/>
      <c r="BF933" s="82"/>
      <c r="BG933" s="82"/>
      <c r="BH933" s="82"/>
      <c r="BI933" s="82"/>
      <c r="BJ933" s="82"/>
      <c r="BK933" s="82"/>
      <c r="BL933" s="82"/>
      <c r="BM933" s="82"/>
      <c r="BN933" s="147"/>
      <c r="BO933" s="170"/>
      <c r="BP933" s="165"/>
    </row>
    <row r="934" spans="1:68" ht="22.5" customHeight="1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237"/>
      <c r="N934" s="82"/>
      <c r="O934" s="82"/>
      <c r="P934" s="82"/>
      <c r="Q934" s="82"/>
      <c r="R934" s="82"/>
      <c r="S934" s="82"/>
      <c r="T934" s="147"/>
      <c r="U934" s="82"/>
      <c r="V934" s="82"/>
      <c r="W934" s="82"/>
      <c r="X934" s="82"/>
      <c r="Y934" s="82"/>
      <c r="Z934" s="82"/>
      <c r="AA934" s="82"/>
      <c r="AB934" s="82"/>
      <c r="AC934" s="82"/>
      <c r="AD934" s="82"/>
      <c r="AE934" s="82"/>
      <c r="AF934" s="82"/>
      <c r="AG934" s="82"/>
      <c r="AH934" s="82"/>
      <c r="AI934" s="82"/>
      <c r="AJ934" s="82"/>
      <c r="AK934" s="82"/>
      <c r="AL934" s="82"/>
      <c r="AM934" s="147"/>
      <c r="AN934" s="82"/>
      <c r="AO934" s="82"/>
      <c r="AP934" s="82"/>
      <c r="AQ934" s="82"/>
      <c r="AR934" s="82"/>
      <c r="AS934" s="82"/>
      <c r="AT934" s="82"/>
      <c r="AU934" s="82"/>
      <c r="AV934" s="82"/>
      <c r="AW934" s="82"/>
      <c r="AX934" s="82"/>
      <c r="AY934" s="82"/>
      <c r="AZ934" s="82"/>
      <c r="BA934" s="82"/>
      <c r="BB934" s="147"/>
      <c r="BC934" s="82"/>
      <c r="BD934" s="82"/>
      <c r="BE934" s="82"/>
      <c r="BF934" s="82"/>
      <c r="BG934" s="82"/>
      <c r="BH934" s="82"/>
      <c r="BI934" s="82"/>
      <c r="BJ934" s="82"/>
      <c r="BK934" s="82"/>
      <c r="BL934" s="82"/>
      <c r="BM934" s="82"/>
      <c r="BN934" s="147"/>
      <c r="BO934" s="170"/>
      <c r="BP934" s="165"/>
    </row>
    <row r="935" spans="1:68" ht="22.5" customHeight="1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237"/>
      <c r="N935" s="82"/>
      <c r="O935" s="82"/>
      <c r="P935" s="82"/>
      <c r="Q935" s="82"/>
      <c r="R935" s="82"/>
      <c r="S935" s="82"/>
      <c r="T935" s="147"/>
      <c r="U935" s="82"/>
      <c r="V935" s="82"/>
      <c r="W935" s="82"/>
      <c r="X935" s="82"/>
      <c r="Y935" s="82"/>
      <c r="Z935" s="82"/>
      <c r="AA935" s="82"/>
      <c r="AB935" s="82"/>
      <c r="AC935" s="82"/>
      <c r="AD935" s="82"/>
      <c r="AE935" s="82"/>
      <c r="AF935" s="82"/>
      <c r="AG935" s="82"/>
      <c r="AH935" s="82"/>
      <c r="AI935" s="82"/>
      <c r="AJ935" s="82"/>
      <c r="AK935" s="82"/>
      <c r="AL935" s="82"/>
      <c r="AM935" s="147"/>
      <c r="AN935" s="82"/>
      <c r="AO935" s="82"/>
      <c r="AP935" s="82"/>
      <c r="AQ935" s="82"/>
      <c r="AR935" s="82"/>
      <c r="AS935" s="82"/>
      <c r="AT935" s="82"/>
      <c r="AU935" s="82"/>
      <c r="AV935" s="82"/>
      <c r="AW935" s="82"/>
      <c r="AX935" s="82"/>
      <c r="AY935" s="82"/>
      <c r="AZ935" s="82"/>
      <c r="BA935" s="82"/>
      <c r="BB935" s="147"/>
      <c r="BC935" s="82"/>
      <c r="BD935" s="82"/>
      <c r="BE935" s="82"/>
      <c r="BF935" s="82"/>
      <c r="BG935" s="82"/>
      <c r="BH935" s="82"/>
      <c r="BI935" s="82"/>
      <c r="BJ935" s="82"/>
      <c r="BK935" s="82"/>
      <c r="BL935" s="82"/>
      <c r="BM935" s="82"/>
      <c r="BN935" s="147"/>
      <c r="BO935" s="170"/>
      <c r="BP935" s="165"/>
    </row>
    <row r="936" spans="1:68" ht="22.5" customHeight="1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237"/>
      <c r="N936" s="82"/>
      <c r="O936" s="82"/>
      <c r="P936" s="82"/>
      <c r="Q936" s="82"/>
      <c r="R936" s="82"/>
      <c r="S936" s="82"/>
      <c r="T936" s="147"/>
      <c r="U936" s="82"/>
      <c r="V936" s="82"/>
      <c r="W936" s="82"/>
      <c r="X936" s="82"/>
      <c r="Y936" s="82"/>
      <c r="Z936" s="82"/>
      <c r="AA936" s="82"/>
      <c r="AB936" s="82"/>
      <c r="AC936" s="82"/>
      <c r="AD936" s="82"/>
      <c r="AE936" s="82"/>
      <c r="AF936" s="82"/>
      <c r="AG936" s="82"/>
      <c r="AH936" s="82"/>
      <c r="AI936" s="82"/>
      <c r="AJ936" s="82"/>
      <c r="AK936" s="82"/>
      <c r="AL936" s="82"/>
      <c r="AM936" s="147"/>
      <c r="AN936" s="82"/>
      <c r="AO936" s="82"/>
      <c r="AP936" s="82"/>
      <c r="AQ936" s="82"/>
      <c r="AR936" s="82"/>
      <c r="AS936" s="82"/>
      <c r="AT936" s="82"/>
      <c r="AU936" s="82"/>
      <c r="AV936" s="82"/>
      <c r="AW936" s="82"/>
      <c r="AX936" s="82"/>
      <c r="AY936" s="82"/>
      <c r="AZ936" s="82"/>
      <c r="BA936" s="82"/>
      <c r="BB936" s="147"/>
      <c r="BC936" s="82"/>
      <c r="BD936" s="82"/>
      <c r="BE936" s="82"/>
      <c r="BF936" s="82"/>
      <c r="BG936" s="82"/>
      <c r="BH936" s="82"/>
      <c r="BI936" s="82"/>
      <c r="BJ936" s="82"/>
      <c r="BK936" s="82"/>
      <c r="BL936" s="82"/>
      <c r="BM936" s="82"/>
      <c r="BN936" s="147"/>
      <c r="BO936" s="170"/>
      <c r="BP936" s="165"/>
    </row>
    <row r="937" spans="1:68" ht="22.5" customHeight="1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237"/>
      <c r="N937" s="82"/>
      <c r="O937" s="82"/>
      <c r="P937" s="82"/>
      <c r="Q937" s="82"/>
      <c r="R937" s="82"/>
      <c r="S937" s="82"/>
      <c r="T937" s="147"/>
      <c r="U937" s="82"/>
      <c r="V937" s="82"/>
      <c r="W937" s="82"/>
      <c r="X937" s="82"/>
      <c r="Y937" s="82"/>
      <c r="Z937" s="82"/>
      <c r="AA937" s="82"/>
      <c r="AB937" s="82"/>
      <c r="AC937" s="82"/>
      <c r="AD937" s="82"/>
      <c r="AE937" s="82"/>
      <c r="AF937" s="82"/>
      <c r="AG937" s="82"/>
      <c r="AH937" s="82"/>
      <c r="AI937" s="82"/>
      <c r="AJ937" s="82"/>
      <c r="AK937" s="82"/>
      <c r="AL937" s="82"/>
      <c r="AM937" s="147"/>
      <c r="AN937" s="82"/>
      <c r="AO937" s="82"/>
      <c r="AP937" s="82"/>
      <c r="AQ937" s="82"/>
      <c r="AR937" s="82"/>
      <c r="AS937" s="82"/>
      <c r="AT937" s="82"/>
      <c r="AU937" s="82"/>
      <c r="AV937" s="82"/>
      <c r="AW937" s="82"/>
      <c r="AX937" s="82"/>
      <c r="AY937" s="82"/>
      <c r="AZ937" s="82"/>
      <c r="BA937" s="82"/>
      <c r="BB937" s="147"/>
      <c r="BC937" s="82"/>
      <c r="BD937" s="82"/>
      <c r="BE937" s="82"/>
      <c r="BF937" s="82"/>
      <c r="BG937" s="82"/>
      <c r="BH937" s="82"/>
      <c r="BI937" s="82"/>
      <c r="BJ937" s="82"/>
      <c r="BK937" s="82"/>
      <c r="BL937" s="82"/>
      <c r="BM937" s="82"/>
      <c r="BN937" s="147"/>
      <c r="BO937" s="170"/>
      <c r="BP937" s="165"/>
    </row>
    <row r="938" spans="1:68" ht="22.5" customHeight="1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237"/>
      <c r="N938" s="82"/>
      <c r="O938" s="82"/>
      <c r="P938" s="82"/>
      <c r="Q938" s="82"/>
      <c r="R938" s="82"/>
      <c r="S938" s="82"/>
      <c r="T938" s="147"/>
      <c r="U938" s="82"/>
      <c r="V938" s="82"/>
      <c r="W938" s="82"/>
      <c r="X938" s="82"/>
      <c r="Y938" s="82"/>
      <c r="Z938" s="82"/>
      <c r="AA938" s="82"/>
      <c r="AB938" s="82"/>
      <c r="AC938" s="82"/>
      <c r="AD938" s="82"/>
      <c r="AE938" s="82"/>
      <c r="AF938" s="82"/>
      <c r="AG938" s="82"/>
      <c r="AH938" s="82"/>
      <c r="AI938" s="82"/>
      <c r="AJ938" s="82"/>
      <c r="AK938" s="82"/>
      <c r="AL938" s="82"/>
      <c r="AM938" s="147"/>
      <c r="AN938" s="82"/>
      <c r="AO938" s="82"/>
      <c r="AP938" s="82"/>
      <c r="AQ938" s="82"/>
      <c r="AR938" s="82"/>
      <c r="AS938" s="82"/>
      <c r="AT938" s="82"/>
      <c r="AU938" s="82"/>
      <c r="AV938" s="82"/>
      <c r="AW938" s="82"/>
      <c r="AX938" s="82"/>
      <c r="AY938" s="82"/>
      <c r="AZ938" s="82"/>
      <c r="BA938" s="82"/>
      <c r="BB938" s="147"/>
      <c r="BC938" s="82"/>
      <c r="BD938" s="82"/>
      <c r="BE938" s="82"/>
      <c r="BF938" s="82"/>
      <c r="BG938" s="82"/>
      <c r="BH938" s="82"/>
      <c r="BI938" s="82"/>
      <c r="BJ938" s="82"/>
      <c r="BK938" s="82"/>
      <c r="BL938" s="82"/>
      <c r="BM938" s="82"/>
      <c r="BN938" s="147"/>
      <c r="BO938" s="170"/>
      <c r="BP938" s="165"/>
    </row>
    <row r="939" spans="1:68" ht="22.5" customHeight="1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237"/>
      <c r="N939" s="82"/>
      <c r="O939" s="82"/>
      <c r="P939" s="82"/>
      <c r="Q939" s="82"/>
      <c r="R939" s="82"/>
      <c r="S939" s="82"/>
      <c r="T939" s="147"/>
      <c r="U939" s="82"/>
      <c r="V939" s="82"/>
      <c r="W939" s="82"/>
      <c r="X939" s="82"/>
      <c r="Y939" s="82"/>
      <c r="Z939" s="82"/>
      <c r="AA939" s="82"/>
      <c r="AB939" s="82"/>
      <c r="AC939" s="82"/>
      <c r="AD939" s="82"/>
      <c r="AE939" s="82"/>
      <c r="AF939" s="82"/>
      <c r="AG939" s="82"/>
      <c r="AH939" s="82"/>
      <c r="AI939" s="82"/>
      <c r="AJ939" s="82"/>
      <c r="AK939" s="82"/>
      <c r="AL939" s="82"/>
      <c r="AM939" s="147"/>
      <c r="AN939" s="82"/>
      <c r="AO939" s="82"/>
      <c r="AP939" s="82"/>
      <c r="AQ939" s="82"/>
      <c r="AR939" s="82"/>
      <c r="AS939" s="82"/>
      <c r="AT939" s="82"/>
      <c r="AU939" s="82"/>
      <c r="AV939" s="82"/>
      <c r="AW939" s="82"/>
      <c r="AX939" s="82"/>
      <c r="AY939" s="82"/>
      <c r="AZ939" s="82"/>
      <c r="BA939" s="82"/>
      <c r="BB939" s="147"/>
      <c r="BC939" s="82"/>
      <c r="BD939" s="82"/>
      <c r="BE939" s="82"/>
      <c r="BF939" s="82"/>
      <c r="BG939" s="82"/>
      <c r="BH939" s="82"/>
      <c r="BI939" s="82"/>
      <c r="BJ939" s="82"/>
      <c r="BK939" s="82"/>
      <c r="BL939" s="82"/>
      <c r="BM939" s="82"/>
      <c r="BN939" s="147"/>
      <c r="BO939" s="170"/>
      <c r="BP939" s="165"/>
    </row>
    <row r="940" spans="1:68" ht="22.5" customHeight="1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237"/>
      <c r="N940" s="82"/>
      <c r="O940" s="82"/>
      <c r="P940" s="82"/>
      <c r="Q940" s="82"/>
      <c r="R940" s="82"/>
      <c r="S940" s="82"/>
      <c r="T940" s="147"/>
      <c r="U940" s="82"/>
      <c r="V940" s="82"/>
      <c r="W940" s="82"/>
      <c r="X940" s="82"/>
      <c r="Y940" s="82"/>
      <c r="Z940" s="82"/>
      <c r="AA940" s="82"/>
      <c r="AB940" s="82"/>
      <c r="AC940" s="82"/>
      <c r="AD940" s="82"/>
      <c r="AE940" s="82"/>
      <c r="AF940" s="82"/>
      <c r="AG940" s="82"/>
      <c r="AH940" s="82"/>
      <c r="AI940" s="82"/>
      <c r="AJ940" s="82"/>
      <c r="AK940" s="82"/>
      <c r="AL940" s="82"/>
      <c r="AM940" s="147"/>
      <c r="AN940" s="82"/>
      <c r="AO940" s="82"/>
      <c r="AP940" s="82"/>
      <c r="AQ940" s="82"/>
      <c r="AR940" s="82"/>
      <c r="AS940" s="82"/>
      <c r="AT940" s="82"/>
      <c r="AU940" s="82"/>
      <c r="AV940" s="82"/>
      <c r="AW940" s="82"/>
      <c r="AX940" s="82"/>
      <c r="AY940" s="82"/>
      <c r="AZ940" s="82"/>
      <c r="BA940" s="82"/>
      <c r="BB940" s="147"/>
      <c r="BC940" s="82"/>
      <c r="BD940" s="82"/>
      <c r="BE940" s="82"/>
      <c r="BF940" s="82"/>
      <c r="BG940" s="82"/>
      <c r="BH940" s="82"/>
      <c r="BI940" s="82"/>
      <c r="BJ940" s="82"/>
      <c r="BK940" s="82"/>
      <c r="BL940" s="82"/>
      <c r="BM940" s="82"/>
      <c r="BN940" s="147"/>
      <c r="BO940" s="170"/>
      <c r="BP940" s="165"/>
    </row>
    <row r="941" spans="1:68" ht="22.5" customHeight="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237"/>
      <c r="N941" s="82"/>
      <c r="O941" s="82"/>
      <c r="P941" s="82"/>
      <c r="Q941" s="82"/>
      <c r="R941" s="82"/>
      <c r="S941" s="82"/>
      <c r="T941" s="147"/>
      <c r="U941" s="82"/>
      <c r="V941" s="82"/>
      <c r="W941" s="82"/>
      <c r="X941" s="82"/>
      <c r="Y941" s="82"/>
      <c r="Z941" s="82"/>
      <c r="AA941" s="82"/>
      <c r="AB941" s="82"/>
      <c r="AC941" s="82"/>
      <c r="AD941" s="82"/>
      <c r="AE941" s="82"/>
      <c r="AF941" s="82"/>
      <c r="AG941" s="82"/>
      <c r="AH941" s="82"/>
      <c r="AI941" s="82"/>
      <c r="AJ941" s="82"/>
      <c r="AK941" s="82"/>
      <c r="AL941" s="82"/>
      <c r="AM941" s="147"/>
      <c r="AN941" s="82"/>
      <c r="AO941" s="82"/>
      <c r="AP941" s="82"/>
      <c r="AQ941" s="82"/>
      <c r="AR941" s="82"/>
      <c r="AS941" s="82"/>
      <c r="AT941" s="82"/>
      <c r="AU941" s="82"/>
      <c r="AV941" s="82"/>
      <c r="AW941" s="82"/>
      <c r="AX941" s="82"/>
      <c r="AY941" s="82"/>
      <c r="AZ941" s="82"/>
      <c r="BA941" s="82"/>
      <c r="BB941" s="147"/>
      <c r="BC941" s="82"/>
      <c r="BD941" s="82"/>
      <c r="BE941" s="82"/>
      <c r="BF941" s="82"/>
      <c r="BG941" s="82"/>
      <c r="BH941" s="82"/>
      <c r="BI941" s="82"/>
      <c r="BJ941" s="82"/>
      <c r="BK941" s="82"/>
      <c r="BL941" s="82"/>
      <c r="BM941" s="82"/>
      <c r="BN941" s="147"/>
      <c r="BO941" s="170"/>
      <c r="BP941" s="165"/>
    </row>
    <row r="942" spans="1:68" ht="22.5" customHeight="1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237"/>
      <c r="N942" s="82"/>
      <c r="O942" s="82"/>
      <c r="P942" s="82"/>
      <c r="Q942" s="82"/>
      <c r="R942" s="82"/>
      <c r="S942" s="82"/>
      <c r="T942" s="147"/>
      <c r="U942" s="82"/>
      <c r="V942" s="82"/>
      <c r="W942" s="82"/>
      <c r="X942" s="82"/>
      <c r="Y942" s="82"/>
      <c r="Z942" s="82"/>
      <c r="AA942" s="82"/>
      <c r="AB942" s="82"/>
      <c r="AC942" s="82"/>
      <c r="AD942" s="82"/>
      <c r="AE942" s="82"/>
      <c r="AF942" s="82"/>
      <c r="AG942" s="82"/>
      <c r="AH942" s="82"/>
      <c r="AI942" s="82"/>
      <c r="AJ942" s="82"/>
      <c r="AK942" s="82"/>
      <c r="AL942" s="82"/>
      <c r="AM942" s="147"/>
      <c r="AN942" s="82"/>
      <c r="AO942" s="82"/>
      <c r="AP942" s="82"/>
      <c r="AQ942" s="82"/>
      <c r="AR942" s="82"/>
      <c r="AS942" s="82"/>
      <c r="AT942" s="82"/>
      <c r="AU942" s="82"/>
      <c r="AV942" s="82"/>
      <c r="AW942" s="82"/>
      <c r="AX942" s="82"/>
      <c r="AY942" s="82"/>
      <c r="AZ942" s="82"/>
      <c r="BA942" s="82"/>
      <c r="BB942" s="147"/>
      <c r="BC942" s="82"/>
      <c r="BD942" s="82"/>
      <c r="BE942" s="82"/>
      <c r="BF942" s="82"/>
      <c r="BG942" s="82"/>
      <c r="BH942" s="82"/>
      <c r="BI942" s="82"/>
      <c r="BJ942" s="82"/>
      <c r="BK942" s="82"/>
      <c r="BL942" s="82"/>
      <c r="BM942" s="82"/>
      <c r="BN942" s="147"/>
      <c r="BO942" s="170"/>
      <c r="BP942" s="165"/>
    </row>
    <row r="943" spans="1:68" ht="22.5" customHeight="1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237"/>
      <c r="N943" s="82"/>
      <c r="O943" s="82"/>
      <c r="P943" s="82"/>
      <c r="Q943" s="82"/>
      <c r="R943" s="82"/>
      <c r="S943" s="82"/>
      <c r="T943" s="147"/>
      <c r="U943" s="82"/>
      <c r="V943" s="82"/>
      <c r="W943" s="82"/>
      <c r="X943" s="82"/>
      <c r="Y943" s="82"/>
      <c r="Z943" s="82"/>
      <c r="AA943" s="82"/>
      <c r="AB943" s="82"/>
      <c r="AC943" s="82"/>
      <c r="AD943" s="82"/>
      <c r="AE943" s="82"/>
      <c r="AF943" s="82"/>
      <c r="AG943" s="82"/>
      <c r="AH943" s="82"/>
      <c r="AI943" s="82"/>
      <c r="AJ943" s="82"/>
      <c r="AK943" s="82"/>
      <c r="AL943" s="82"/>
      <c r="AM943" s="147"/>
      <c r="AN943" s="82"/>
      <c r="AO943" s="82"/>
      <c r="AP943" s="82"/>
      <c r="AQ943" s="82"/>
      <c r="AR943" s="82"/>
      <c r="AS943" s="82"/>
      <c r="AT943" s="82"/>
      <c r="AU943" s="82"/>
      <c r="AV943" s="82"/>
      <c r="AW943" s="82"/>
      <c r="AX943" s="82"/>
      <c r="AY943" s="82"/>
      <c r="AZ943" s="82"/>
      <c r="BA943" s="82"/>
      <c r="BB943" s="147"/>
      <c r="BC943" s="82"/>
      <c r="BD943" s="82"/>
      <c r="BE943" s="82"/>
      <c r="BF943" s="82"/>
      <c r="BG943" s="82"/>
      <c r="BH943" s="82"/>
      <c r="BI943" s="82"/>
      <c r="BJ943" s="82"/>
      <c r="BK943" s="82"/>
      <c r="BL943" s="82"/>
      <c r="BM943" s="82"/>
      <c r="BN943" s="147"/>
      <c r="BO943" s="170"/>
      <c r="BP943" s="165"/>
    </row>
    <row r="944" spans="1:68" ht="22.5" customHeight="1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237"/>
      <c r="N944" s="82"/>
      <c r="O944" s="82"/>
      <c r="P944" s="82"/>
      <c r="Q944" s="82"/>
      <c r="R944" s="82"/>
      <c r="S944" s="82"/>
      <c r="T944" s="147"/>
      <c r="U944" s="82"/>
      <c r="V944" s="82"/>
      <c r="W944" s="82"/>
      <c r="X944" s="82"/>
      <c r="Y944" s="82"/>
      <c r="Z944" s="82"/>
      <c r="AA944" s="82"/>
      <c r="AB944" s="82"/>
      <c r="AC944" s="82"/>
      <c r="AD944" s="82"/>
      <c r="AE944" s="82"/>
      <c r="AF944" s="82"/>
      <c r="AG944" s="82"/>
      <c r="AH944" s="82"/>
      <c r="AI944" s="82"/>
      <c r="AJ944" s="82"/>
      <c r="AK944" s="82"/>
      <c r="AL944" s="82"/>
      <c r="AM944" s="147"/>
      <c r="AN944" s="82"/>
      <c r="AO944" s="82"/>
      <c r="AP944" s="82"/>
      <c r="AQ944" s="82"/>
      <c r="AR944" s="82"/>
      <c r="AS944" s="82"/>
      <c r="AT944" s="82"/>
      <c r="AU944" s="82"/>
      <c r="AV944" s="82"/>
      <c r="AW944" s="82"/>
      <c r="AX944" s="82"/>
      <c r="AY944" s="82"/>
      <c r="AZ944" s="82"/>
      <c r="BA944" s="82"/>
      <c r="BB944" s="147"/>
      <c r="BC944" s="82"/>
      <c r="BD944" s="82"/>
      <c r="BE944" s="82"/>
      <c r="BF944" s="82"/>
      <c r="BG944" s="82"/>
      <c r="BH944" s="82"/>
      <c r="BI944" s="82"/>
      <c r="BJ944" s="82"/>
      <c r="BK944" s="82"/>
      <c r="BL944" s="82"/>
      <c r="BM944" s="82"/>
      <c r="BN944" s="147"/>
      <c r="BO944" s="170"/>
      <c r="BP944" s="165"/>
    </row>
    <row r="945" spans="1:68" ht="22.5" customHeight="1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237"/>
      <c r="N945" s="82"/>
      <c r="O945" s="82"/>
      <c r="P945" s="82"/>
      <c r="Q945" s="82"/>
      <c r="R945" s="82"/>
      <c r="S945" s="82"/>
      <c r="T945" s="147"/>
      <c r="U945" s="82"/>
      <c r="V945" s="82"/>
      <c r="W945" s="82"/>
      <c r="X945" s="82"/>
      <c r="Y945" s="82"/>
      <c r="Z945" s="82"/>
      <c r="AA945" s="82"/>
      <c r="AB945" s="82"/>
      <c r="AC945" s="82"/>
      <c r="AD945" s="82"/>
      <c r="AE945" s="82"/>
      <c r="AF945" s="82"/>
      <c r="AG945" s="82"/>
      <c r="AH945" s="82"/>
      <c r="AI945" s="82"/>
      <c r="AJ945" s="82"/>
      <c r="AK945" s="82"/>
      <c r="AL945" s="82"/>
      <c r="AM945" s="147"/>
      <c r="AN945" s="82"/>
      <c r="AO945" s="82"/>
      <c r="AP945" s="82"/>
      <c r="AQ945" s="82"/>
      <c r="AR945" s="82"/>
      <c r="AS945" s="82"/>
      <c r="AT945" s="82"/>
      <c r="AU945" s="82"/>
      <c r="AV945" s="82"/>
      <c r="AW945" s="82"/>
      <c r="AX945" s="82"/>
      <c r="AY945" s="82"/>
      <c r="AZ945" s="82"/>
      <c r="BA945" s="82"/>
      <c r="BB945" s="147"/>
      <c r="BC945" s="82"/>
      <c r="BD945" s="82"/>
      <c r="BE945" s="82"/>
      <c r="BF945" s="82"/>
      <c r="BG945" s="82"/>
      <c r="BH945" s="82"/>
      <c r="BI945" s="82"/>
      <c r="BJ945" s="82"/>
      <c r="BK945" s="82"/>
      <c r="BL945" s="82"/>
      <c r="BM945" s="82"/>
      <c r="BN945" s="147"/>
      <c r="BO945" s="170"/>
      <c r="BP945" s="165"/>
    </row>
    <row r="946" spans="1:68" ht="22.5" customHeight="1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237"/>
      <c r="N946" s="82"/>
      <c r="O946" s="82"/>
      <c r="P946" s="82"/>
      <c r="Q946" s="82"/>
      <c r="R946" s="82"/>
      <c r="S946" s="82"/>
      <c r="T946" s="147"/>
      <c r="U946" s="82"/>
      <c r="V946" s="82"/>
      <c r="W946" s="82"/>
      <c r="X946" s="82"/>
      <c r="Y946" s="82"/>
      <c r="Z946" s="82"/>
      <c r="AA946" s="82"/>
      <c r="AB946" s="82"/>
      <c r="AC946" s="82"/>
      <c r="AD946" s="82"/>
      <c r="AE946" s="82"/>
      <c r="AF946" s="82"/>
      <c r="AG946" s="82"/>
      <c r="AH946" s="82"/>
      <c r="AI946" s="82"/>
      <c r="AJ946" s="82"/>
      <c r="AK946" s="82"/>
      <c r="AL946" s="82"/>
      <c r="AM946" s="147"/>
      <c r="AN946" s="82"/>
      <c r="AO946" s="82"/>
      <c r="AP946" s="82"/>
      <c r="AQ946" s="82"/>
      <c r="AR946" s="82"/>
      <c r="AS946" s="82"/>
      <c r="AT946" s="82"/>
      <c r="AU946" s="82"/>
      <c r="AV946" s="82"/>
      <c r="AW946" s="82"/>
      <c r="AX946" s="82"/>
      <c r="AY946" s="82"/>
      <c r="AZ946" s="82"/>
      <c r="BA946" s="82"/>
      <c r="BB946" s="147"/>
      <c r="BC946" s="82"/>
      <c r="BD946" s="82"/>
      <c r="BE946" s="82"/>
      <c r="BF946" s="82"/>
      <c r="BG946" s="82"/>
      <c r="BH946" s="82"/>
      <c r="BI946" s="82"/>
      <c r="BJ946" s="82"/>
      <c r="BK946" s="82"/>
      <c r="BL946" s="82"/>
      <c r="BM946" s="82"/>
      <c r="BN946" s="147"/>
      <c r="BO946" s="170"/>
      <c r="BP946" s="165"/>
    </row>
    <row r="947" spans="1:68" ht="22.5" customHeight="1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237"/>
      <c r="N947" s="82"/>
      <c r="O947" s="82"/>
      <c r="P947" s="82"/>
      <c r="Q947" s="82"/>
      <c r="R947" s="82"/>
      <c r="S947" s="82"/>
      <c r="T947" s="147"/>
      <c r="U947" s="82"/>
      <c r="V947" s="82"/>
      <c r="W947" s="82"/>
      <c r="X947" s="82"/>
      <c r="Y947" s="82"/>
      <c r="Z947" s="82"/>
      <c r="AA947" s="82"/>
      <c r="AB947" s="82"/>
      <c r="AC947" s="82"/>
      <c r="AD947" s="82"/>
      <c r="AE947" s="82"/>
      <c r="AF947" s="82"/>
      <c r="AG947" s="82"/>
      <c r="AH947" s="82"/>
      <c r="AI947" s="82"/>
      <c r="AJ947" s="82"/>
      <c r="AK947" s="82"/>
      <c r="AL947" s="82"/>
      <c r="AM947" s="147"/>
      <c r="AN947" s="82"/>
      <c r="AO947" s="82"/>
      <c r="AP947" s="82"/>
      <c r="AQ947" s="82"/>
      <c r="AR947" s="82"/>
      <c r="AS947" s="82"/>
      <c r="AT947" s="82"/>
      <c r="AU947" s="82"/>
      <c r="AV947" s="82"/>
      <c r="AW947" s="82"/>
      <c r="AX947" s="82"/>
      <c r="AY947" s="82"/>
      <c r="AZ947" s="82"/>
      <c r="BA947" s="82"/>
      <c r="BB947" s="147"/>
      <c r="BC947" s="82"/>
      <c r="BD947" s="82"/>
      <c r="BE947" s="82"/>
      <c r="BF947" s="82"/>
      <c r="BG947" s="82"/>
      <c r="BH947" s="82"/>
      <c r="BI947" s="82"/>
      <c r="BJ947" s="82"/>
      <c r="BK947" s="82"/>
      <c r="BL947" s="82"/>
      <c r="BM947" s="82"/>
      <c r="BN947" s="147"/>
      <c r="BO947" s="170"/>
      <c r="BP947" s="165"/>
    </row>
    <row r="948" spans="1:68" ht="22.5" customHeight="1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237"/>
      <c r="N948" s="82"/>
      <c r="O948" s="82"/>
      <c r="P948" s="82"/>
      <c r="Q948" s="82"/>
      <c r="R948" s="82"/>
      <c r="S948" s="82"/>
      <c r="T948" s="147"/>
      <c r="U948" s="82"/>
      <c r="V948" s="82"/>
      <c r="W948" s="82"/>
      <c r="X948" s="82"/>
      <c r="Y948" s="82"/>
      <c r="Z948" s="82"/>
      <c r="AA948" s="82"/>
      <c r="AB948" s="82"/>
      <c r="AC948" s="82"/>
      <c r="AD948" s="82"/>
      <c r="AE948" s="82"/>
      <c r="AF948" s="82"/>
      <c r="AG948" s="82"/>
      <c r="AH948" s="82"/>
      <c r="AI948" s="82"/>
      <c r="AJ948" s="82"/>
      <c r="AK948" s="82"/>
      <c r="AL948" s="82"/>
      <c r="AM948" s="147"/>
      <c r="AN948" s="82"/>
      <c r="AO948" s="82"/>
      <c r="AP948" s="82"/>
      <c r="AQ948" s="82"/>
      <c r="AR948" s="82"/>
      <c r="AS948" s="82"/>
      <c r="AT948" s="82"/>
      <c r="AU948" s="82"/>
      <c r="AV948" s="82"/>
      <c r="AW948" s="82"/>
      <c r="AX948" s="82"/>
      <c r="AY948" s="82"/>
      <c r="AZ948" s="82"/>
      <c r="BA948" s="82"/>
      <c r="BB948" s="147"/>
      <c r="BC948" s="82"/>
      <c r="BD948" s="82"/>
      <c r="BE948" s="82"/>
      <c r="BF948" s="82"/>
      <c r="BG948" s="82"/>
      <c r="BH948" s="82"/>
      <c r="BI948" s="82"/>
      <c r="BJ948" s="82"/>
      <c r="BK948" s="82"/>
      <c r="BL948" s="82"/>
      <c r="BM948" s="82"/>
      <c r="BN948" s="147"/>
      <c r="BO948" s="170"/>
      <c r="BP948" s="165"/>
    </row>
    <row r="949" spans="1:68" ht="22.5" customHeight="1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237"/>
      <c r="N949" s="82"/>
      <c r="O949" s="82"/>
      <c r="P949" s="82"/>
      <c r="Q949" s="82"/>
      <c r="R949" s="82"/>
      <c r="S949" s="82"/>
      <c r="T949" s="147"/>
      <c r="U949" s="82"/>
      <c r="V949" s="82"/>
      <c r="W949" s="82"/>
      <c r="X949" s="82"/>
      <c r="Y949" s="82"/>
      <c r="Z949" s="82"/>
      <c r="AA949" s="82"/>
      <c r="AB949" s="82"/>
      <c r="AC949" s="82"/>
      <c r="AD949" s="82"/>
      <c r="AE949" s="82"/>
      <c r="AF949" s="82"/>
      <c r="AG949" s="82"/>
      <c r="AH949" s="82"/>
      <c r="AI949" s="82"/>
      <c r="AJ949" s="82"/>
      <c r="AK949" s="82"/>
      <c r="AL949" s="82"/>
      <c r="AM949" s="147"/>
      <c r="AN949" s="82"/>
      <c r="AO949" s="82"/>
      <c r="AP949" s="82"/>
      <c r="AQ949" s="82"/>
      <c r="AR949" s="82"/>
      <c r="AS949" s="82"/>
      <c r="AT949" s="82"/>
      <c r="AU949" s="82"/>
      <c r="AV949" s="82"/>
      <c r="AW949" s="82"/>
      <c r="AX949" s="82"/>
      <c r="AY949" s="82"/>
      <c r="AZ949" s="82"/>
      <c r="BA949" s="82"/>
      <c r="BB949" s="147"/>
      <c r="BC949" s="82"/>
      <c r="BD949" s="82"/>
      <c r="BE949" s="82"/>
      <c r="BF949" s="82"/>
      <c r="BG949" s="82"/>
      <c r="BH949" s="82"/>
      <c r="BI949" s="82"/>
      <c r="BJ949" s="82"/>
      <c r="BK949" s="82"/>
      <c r="BL949" s="82"/>
      <c r="BM949" s="82"/>
      <c r="BN949" s="147"/>
      <c r="BO949" s="170"/>
      <c r="BP949" s="165"/>
    </row>
    <row r="950" spans="1:68" ht="22.5" customHeight="1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237"/>
      <c r="N950" s="82"/>
      <c r="O950" s="82"/>
      <c r="P950" s="82"/>
      <c r="Q950" s="82"/>
      <c r="R950" s="82"/>
      <c r="S950" s="82"/>
      <c r="T950" s="147"/>
      <c r="U950" s="82"/>
      <c r="V950" s="82"/>
      <c r="W950" s="82"/>
      <c r="X950" s="82"/>
      <c r="Y950" s="82"/>
      <c r="Z950" s="82"/>
      <c r="AA950" s="82"/>
      <c r="AB950" s="82"/>
      <c r="AC950" s="82"/>
      <c r="AD950" s="82"/>
      <c r="AE950" s="82"/>
      <c r="AF950" s="82"/>
      <c r="AG950" s="82"/>
      <c r="AH950" s="82"/>
      <c r="AI950" s="82"/>
      <c r="AJ950" s="82"/>
      <c r="AK950" s="82"/>
      <c r="AL950" s="82"/>
      <c r="AM950" s="147"/>
      <c r="AN950" s="82"/>
      <c r="AO950" s="82"/>
      <c r="AP950" s="82"/>
      <c r="AQ950" s="82"/>
      <c r="AR950" s="82"/>
      <c r="AS950" s="82"/>
      <c r="AT950" s="82"/>
      <c r="AU950" s="82"/>
      <c r="AV950" s="82"/>
      <c r="AW950" s="82"/>
      <c r="AX950" s="82"/>
      <c r="AY950" s="82"/>
      <c r="AZ950" s="82"/>
      <c r="BA950" s="82"/>
      <c r="BB950" s="147"/>
      <c r="BC950" s="82"/>
      <c r="BD950" s="82"/>
      <c r="BE950" s="82"/>
      <c r="BF950" s="82"/>
      <c r="BG950" s="82"/>
      <c r="BH950" s="82"/>
      <c r="BI950" s="82"/>
      <c r="BJ950" s="82"/>
      <c r="BK950" s="82"/>
      <c r="BL950" s="82"/>
      <c r="BM950" s="82"/>
      <c r="BN950" s="147"/>
      <c r="BO950" s="170"/>
      <c r="BP950" s="165"/>
    </row>
    <row r="951" spans="1:68" ht="22.5" customHeight="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237"/>
      <c r="N951" s="82"/>
      <c r="O951" s="82"/>
      <c r="P951" s="82"/>
      <c r="Q951" s="82"/>
      <c r="R951" s="82"/>
      <c r="S951" s="82"/>
      <c r="T951" s="147"/>
      <c r="U951" s="82"/>
      <c r="V951" s="82"/>
      <c r="W951" s="82"/>
      <c r="X951" s="82"/>
      <c r="Y951" s="82"/>
      <c r="Z951" s="82"/>
      <c r="AA951" s="82"/>
      <c r="AB951" s="82"/>
      <c r="AC951" s="82"/>
      <c r="AD951" s="82"/>
      <c r="AE951" s="82"/>
      <c r="AF951" s="82"/>
      <c r="AG951" s="82"/>
      <c r="AH951" s="82"/>
      <c r="AI951" s="82"/>
      <c r="AJ951" s="82"/>
      <c r="AK951" s="82"/>
      <c r="AL951" s="82"/>
      <c r="AM951" s="147"/>
      <c r="AN951" s="82"/>
      <c r="AO951" s="82"/>
      <c r="AP951" s="82"/>
      <c r="AQ951" s="82"/>
      <c r="AR951" s="82"/>
      <c r="AS951" s="82"/>
      <c r="AT951" s="82"/>
      <c r="AU951" s="82"/>
      <c r="AV951" s="82"/>
      <c r="AW951" s="82"/>
      <c r="AX951" s="82"/>
      <c r="AY951" s="82"/>
      <c r="AZ951" s="82"/>
      <c r="BA951" s="82"/>
      <c r="BB951" s="147"/>
      <c r="BC951" s="82"/>
      <c r="BD951" s="82"/>
      <c r="BE951" s="82"/>
      <c r="BF951" s="82"/>
      <c r="BG951" s="82"/>
      <c r="BH951" s="82"/>
      <c r="BI951" s="82"/>
      <c r="BJ951" s="82"/>
      <c r="BK951" s="82"/>
      <c r="BL951" s="82"/>
      <c r="BM951" s="82"/>
      <c r="BN951" s="147"/>
      <c r="BO951" s="170"/>
      <c r="BP951" s="165"/>
    </row>
    <row r="952" spans="1:68" ht="22.5" customHeight="1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237"/>
      <c r="N952" s="82"/>
      <c r="O952" s="82"/>
      <c r="P952" s="82"/>
      <c r="Q952" s="82"/>
      <c r="R952" s="82"/>
      <c r="S952" s="82"/>
      <c r="T952" s="147"/>
      <c r="U952" s="82"/>
      <c r="V952" s="82"/>
      <c r="W952" s="82"/>
      <c r="X952" s="82"/>
      <c r="Y952" s="82"/>
      <c r="Z952" s="82"/>
      <c r="AA952" s="82"/>
      <c r="AB952" s="82"/>
      <c r="AC952" s="82"/>
      <c r="AD952" s="82"/>
      <c r="AE952" s="82"/>
      <c r="AF952" s="82"/>
      <c r="AG952" s="82"/>
      <c r="AH952" s="82"/>
      <c r="AI952" s="82"/>
      <c r="AJ952" s="82"/>
      <c r="AK952" s="82"/>
      <c r="AL952" s="82"/>
      <c r="AM952" s="147"/>
      <c r="AN952" s="82"/>
      <c r="AO952" s="82"/>
      <c r="AP952" s="82"/>
      <c r="AQ952" s="82"/>
      <c r="AR952" s="82"/>
      <c r="AS952" s="82"/>
      <c r="AT952" s="82"/>
      <c r="AU952" s="82"/>
      <c r="AV952" s="82"/>
      <c r="AW952" s="82"/>
      <c r="AX952" s="82"/>
      <c r="AY952" s="82"/>
      <c r="AZ952" s="82"/>
      <c r="BA952" s="82"/>
      <c r="BB952" s="147"/>
      <c r="BC952" s="82"/>
      <c r="BD952" s="82"/>
      <c r="BE952" s="82"/>
      <c r="BF952" s="82"/>
      <c r="BG952" s="82"/>
      <c r="BH952" s="82"/>
      <c r="BI952" s="82"/>
      <c r="BJ952" s="82"/>
      <c r="BK952" s="82"/>
      <c r="BL952" s="82"/>
      <c r="BM952" s="82"/>
      <c r="BN952" s="147"/>
      <c r="BO952" s="170"/>
      <c r="BP952" s="165"/>
    </row>
    <row r="953" spans="1:68" ht="22.5" customHeight="1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237"/>
      <c r="N953" s="82"/>
      <c r="O953" s="82"/>
      <c r="P953" s="82"/>
      <c r="Q953" s="82"/>
      <c r="R953" s="82"/>
      <c r="S953" s="82"/>
      <c r="T953" s="147"/>
      <c r="U953" s="82"/>
      <c r="V953" s="82"/>
      <c r="W953" s="82"/>
      <c r="X953" s="82"/>
      <c r="Y953" s="82"/>
      <c r="Z953" s="82"/>
      <c r="AA953" s="82"/>
      <c r="AB953" s="82"/>
      <c r="AC953" s="82"/>
      <c r="AD953" s="82"/>
      <c r="AE953" s="82"/>
      <c r="AF953" s="82"/>
      <c r="AG953" s="82"/>
      <c r="AH953" s="82"/>
      <c r="AI953" s="82"/>
      <c r="AJ953" s="82"/>
      <c r="AK953" s="82"/>
      <c r="AL953" s="82"/>
      <c r="AM953" s="147"/>
      <c r="AN953" s="82"/>
      <c r="AO953" s="82"/>
      <c r="AP953" s="82"/>
      <c r="AQ953" s="82"/>
      <c r="AR953" s="82"/>
      <c r="AS953" s="82"/>
      <c r="AT953" s="82"/>
      <c r="AU953" s="82"/>
      <c r="AV953" s="82"/>
      <c r="AW953" s="82"/>
      <c r="AX953" s="82"/>
      <c r="AY953" s="82"/>
      <c r="AZ953" s="82"/>
      <c r="BA953" s="82"/>
      <c r="BB953" s="147"/>
      <c r="BC953" s="82"/>
      <c r="BD953" s="82"/>
      <c r="BE953" s="82"/>
      <c r="BF953" s="82"/>
      <c r="BG953" s="82"/>
      <c r="BH953" s="82"/>
      <c r="BI953" s="82"/>
      <c r="BJ953" s="82"/>
      <c r="BK953" s="82"/>
      <c r="BL953" s="82"/>
      <c r="BM953" s="82"/>
      <c r="BN953" s="147"/>
      <c r="BO953" s="170"/>
      <c r="BP953" s="165"/>
    </row>
    <row r="954" spans="1:68" ht="22.5" customHeight="1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237"/>
      <c r="N954" s="82"/>
      <c r="O954" s="82"/>
      <c r="P954" s="82"/>
      <c r="Q954" s="82"/>
      <c r="R954" s="82"/>
      <c r="S954" s="82"/>
      <c r="T954" s="147"/>
      <c r="U954" s="82"/>
      <c r="V954" s="82"/>
      <c r="W954" s="82"/>
      <c r="X954" s="82"/>
      <c r="Y954" s="82"/>
      <c r="Z954" s="82"/>
      <c r="AA954" s="82"/>
      <c r="AB954" s="82"/>
      <c r="AC954" s="82"/>
      <c r="AD954" s="82"/>
      <c r="AE954" s="82"/>
      <c r="AF954" s="82"/>
      <c r="AG954" s="82"/>
      <c r="AH954" s="82"/>
      <c r="AI954" s="82"/>
      <c r="AJ954" s="82"/>
      <c r="AK954" s="82"/>
      <c r="AL954" s="82"/>
      <c r="AM954" s="147"/>
      <c r="AN954" s="82"/>
      <c r="AO954" s="82"/>
      <c r="AP954" s="82"/>
      <c r="AQ954" s="82"/>
      <c r="AR954" s="82"/>
      <c r="AS954" s="82"/>
      <c r="AT954" s="82"/>
      <c r="AU954" s="82"/>
      <c r="AV954" s="82"/>
      <c r="AW954" s="82"/>
      <c r="AX954" s="82"/>
      <c r="AY954" s="82"/>
      <c r="AZ954" s="82"/>
      <c r="BA954" s="82"/>
      <c r="BB954" s="147"/>
      <c r="BC954" s="82"/>
      <c r="BD954" s="82"/>
      <c r="BE954" s="82"/>
      <c r="BF954" s="82"/>
      <c r="BG954" s="82"/>
      <c r="BH954" s="82"/>
      <c r="BI954" s="82"/>
      <c r="BJ954" s="82"/>
      <c r="BK954" s="82"/>
      <c r="BL954" s="82"/>
      <c r="BM954" s="82"/>
      <c r="BN954" s="147"/>
      <c r="BO954" s="170"/>
      <c r="BP954" s="165"/>
    </row>
    <row r="955" spans="1:68" ht="22.5" customHeight="1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237"/>
      <c r="N955" s="82"/>
      <c r="O955" s="82"/>
      <c r="P955" s="82"/>
      <c r="Q955" s="82"/>
      <c r="R955" s="82"/>
      <c r="S955" s="82"/>
      <c r="T955" s="147"/>
      <c r="U955" s="82"/>
      <c r="V955" s="82"/>
      <c r="W955" s="82"/>
      <c r="X955" s="82"/>
      <c r="Y955" s="82"/>
      <c r="Z955" s="82"/>
      <c r="AA955" s="82"/>
      <c r="AB955" s="82"/>
      <c r="AC955" s="82"/>
      <c r="AD955" s="82"/>
      <c r="AE955" s="82"/>
      <c r="AF955" s="82"/>
      <c r="AG955" s="82"/>
      <c r="AH955" s="82"/>
      <c r="AI955" s="82"/>
      <c r="AJ955" s="82"/>
      <c r="AK955" s="82"/>
      <c r="AL955" s="82"/>
      <c r="AM955" s="147"/>
      <c r="AN955" s="82"/>
      <c r="AO955" s="82"/>
      <c r="AP955" s="82"/>
      <c r="AQ955" s="82"/>
      <c r="AR955" s="82"/>
      <c r="AS955" s="82"/>
      <c r="AT955" s="82"/>
      <c r="AU955" s="82"/>
      <c r="AV955" s="82"/>
      <c r="AW955" s="82"/>
      <c r="AX955" s="82"/>
      <c r="AY955" s="82"/>
      <c r="AZ955" s="82"/>
      <c r="BA955" s="82"/>
      <c r="BB955" s="147"/>
      <c r="BC955" s="82"/>
      <c r="BD955" s="82"/>
      <c r="BE955" s="82"/>
      <c r="BF955" s="82"/>
      <c r="BG955" s="82"/>
      <c r="BH955" s="82"/>
      <c r="BI955" s="82"/>
      <c r="BJ955" s="82"/>
      <c r="BK955" s="82"/>
      <c r="BL955" s="82"/>
      <c r="BM955" s="82"/>
      <c r="BN955" s="147"/>
      <c r="BO955" s="170"/>
      <c r="BP955" s="165"/>
    </row>
    <row r="956" spans="1:68" ht="22.5" customHeight="1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237"/>
      <c r="N956" s="82"/>
      <c r="O956" s="82"/>
      <c r="P956" s="82"/>
      <c r="Q956" s="82"/>
      <c r="R956" s="82"/>
      <c r="S956" s="82"/>
      <c r="T956" s="147"/>
      <c r="U956" s="82"/>
      <c r="V956" s="82"/>
      <c r="W956" s="82"/>
      <c r="X956" s="82"/>
      <c r="Y956" s="82"/>
      <c r="Z956" s="82"/>
      <c r="AA956" s="82"/>
      <c r="AB956" s="82"/>
      <c r="AC956" s="82"/>
      <c r="AD956" s="82"/>
      <c r="AE956" s="82"/>
      <c r="AF956" s="82"/>
      <c r="AG956" s="82"/>
      <c r="AH956" s="82"/>
      <c r="AI956" s="82"/>
      <c r="AJ956" s="82"/>
      <c r="AK956" s="82"/>
      <c r="AL956" s="82"/>
      <c r="AM956" s="147"/>
      <c r="AN956" s="82"/>
      <c r="AO956" s="82"/>
      <c r="AP956" s="82"/>
      <c r="AQ956" s="82"/>
      <c r="AR956" s="82"/>
      <c r="AS956" s="82"/>
      <c r="AT956" s="82"/>
      <c r="AU956" s="82"/>
      <c r="AV956" s="82"/>
      <c r="AW956" s="82"/>
      <c r="AX956" s="82"/>
      <c r="AY956" s="82"/>
      <c r="AZ956" s="82"/>
      <c r="BA956" s="82"/>
      <c r="BB956" s="147"/>
      <c r="BC956" s="82"/>
      <c r="BD956" s="82"/>
      <c r="BE956" s="82"/>
      <c r="BF956" s="82"/>
      <c r="BG956" s="82"/>
      <c r="BH956" s="82"/>
      <c r="BI956" s="82"/>
      <c r="BJ956" s="82"/>
      <c r="BK956" s="82"/>
      <c r="BL956" s="82"/>
      <c r="BM956" s="82"/>
      <c r="BN956" s="147"/>
      <c r="BO956" s="170"/>
      <c r="BP956" s="165"/>
    </row>
    <row r="957" spans="1:68" ht="22.5" customHeight="1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237"/>
      <c r="N957" s="82"/>
      <c r="O957" s="82"/>
      <c r="P957" s="82"/>
      <c r="Q957" s="82"/>
      <c r="R957" s="82"/>
      <c r="S957" s="82"/>
      <c r="T957" s="147"/>
      <c r="U957" s="82"/>
      <c r="V957" s="82"/>
      <c r="W957" s="82"/>
      <c r="X957" s="82"/>
      <c r="Y957" s="82"/>
      <c r="Z957" s="82"/>
      <c r="AA957" s="82"/>
      <c r="AB957" s="82"/>
      <c r="AC957" s="82"/>
      <c r="AD957" s="82"/>
      <c r="AE957" s="82"/>
      <c r="AF957" s="82"/>
      <c r="AG957" s="82"/>
      <c r="AH957" s="82"/>
      <c r="AI957" s="82"/>
      <c r="AJ957" s="82"/>
      <c r="AK957" s="82"/>
      <c r="AL957" s="82"/>
      <c r="AM957" s="147"/>
      <c r="AN957" s="82"/>
      <c r="AO957" s="82"/>
      <c r="AP957" s="82"/>
      <c r="AQ957" s="82"/>
      <c r="AR957" s="82"/>
      <c r="AS957" s="82"/>
      <c r="AT957" s="82"/>
      <c r="AU957" s="82"/>
      <c r="AV957" s="82"/>
      <c r="AW957" s="82"/>
      <c r="AX957" s="82"/>
      <c r="AY957" s="82"/>
      <c r="AZ957" s="82"/>
      <c r="BA957" s="82"/>
      <c r="BB957" s="147"/>
      <c r="BC957" s="82"/>
      <c r="BD957" s="82"/>
      <c r="BE957" s="82"/>
      <c r="BF957" s="82"/>
      <c r="BG957" s="82"/>
      <c r="BH957" s="82"/>
      <c r="BI957" s="82"/>
      <c r="BJ957" s="82"/>
      <c r="BK957" s="82"/>
      <c r="BL957" s="82"/>
      <c r="BM957" s="82"/>
      <c r="BN957" s="147"/>
      <c r="BO957" s="170"/>
      <c r="BP957" s="165"/>
    </row>
    <row r="958" spans="1:68" ht="22.5" customHeight="1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237"/>
      <c r="N958" s="82"/>
      <c r="O958" s="82"/>
      <c r="P958" s="82"/>
      <c r="Q958" s="82"/>
      <c r="R958" s="82"/>
      <c r="S958" s="82"/>
      <c r="T958" s="147"/>
      <c r="U958" s="82"/>
      <c r="V958" s="82"/>
      <c r="W958" s="82"/>
      <c r="X958" s="82"/>
      <c r="Y958" s="82"/>
      <c r="Z958" s="82"/>
      <c r="AA958" s="82"/>
      <c r="AB958" s="82"/>
      <c r="AC958" s="82"/>
      <c r="AD958" s="82"/>
      <c r="AE958" s="82"/>
      <c r="AF958" s="82"/>
      <c r="AG958" s="82"/>
      <c r="AH958" s="82"/>
      <c r="AI958" s="82"/>
      <c r="AJ958" s="82"/>
      <c r="AK958" s="82"/>
      <c r="AL958" s="82"/>
      <c r="AM958" s="147"/>
      <c r="AN958" s="82"/>
      <c r="AO958" s="82"/>
      <c r="AP958" s="82"/>
      <c r="AQ958" s="82"/>
      <c r="AR958" s="82"/>
      <c r="AS958" s="82"/>
      <c r="AT958" s="82"/>
      <c r="AU958" s="82"/>
      <c r="AV958" s="82"/>
      <c r="AW958" s="82"/>
      <c r="AX958" s="82"/>
      <c r="AY958" s="82"/>
      <c r="AZ958" s="82"/>
      <c r="BA958" s="82"/>
      <c r="BB958" s="147"/>
      <c r="BC958" s="82"/>
      <c r="BD958" s="82"/>
      <c r="BE958" s="82"/>
      <c r="BF958" s="82"/>
      <c r="BG958" s="82"/>
      <c r="BH958" s="82"/>
      <c r="BI958" s="82"/>
      <c r="BJ958" s="82"/>
      <c r="BK958" s="82"/>
      <c r="BL958" s="82"/>
      <c r="BM958" s="82"/>
      <c r="BN958" s="147"/>
      <c r="BO958" s="170"/>
      <c r="BP958" s="165"/>
    </row>
    <row r="959" spans="1:68" ht="22.5" customHeight="1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237"/>
      <c r="N959" s="82"/>
      <c r="O959" s="82"/>
      <c r="P959" s="82"/>
      <c r="Q959" s="82"/>
      <c r="R959" s="82"/>
      <c r="S959" s="82"/>
      <c r="T959" s="147"/>
      <c r="U959" s="82"/>
      <c r="V959" s="82"/>
      <c r="W959" s="82"/>
      <c r="X959" s="82"/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  <c r="AL959" s="82"/>
      <c r="AM959" s="147"/>
      <c r="AN959" s="82"/>
      <c r="AO959" s="82"/>
      <c r="AP959" s="82"/>
      <c r="AQ959" s="82"/>
      <c r="AR959" s="82"/>
      <c r="AS959" s="82"/>
      <c r="AT959" s="82"/>
      <c r="AU959" s="82"/>
      <c r="AV959" s="82"/>
      <c r="AW959" s="82"/>
      <c r="AX959" s="82"/>
      <c r="AY959" s="82"/>
      <c r="AZ959" s="82"/>
      <c r="BA959" s="82"/>
      <c r="BB959" s="147"/>
      <c r="BC959" s="82"/>
      <c r="BD959" s="82"/>
      <c r="BE959" s="82"/>
      <c r="BF959" s="82"/>
      <c r="BG959" s="82"/>
      <c r="BH959" s="82"/>
      <c r="BI959" s="82"/>
      <c r="BJ959" s="82"/>
      <c r="BK959" s="82"/>
      <c r="BL959" s="82"/>
      <c r="BM959" s="82"/>
      <c r="BN959" s="147"/>
      <c r="BO959" s="170"/>
      <c r="BP959" s="165"/>
    </row>
    <row r="960" spans="1:68" ht="22.5" customHeight="1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237"/>
      <c r="N960" s="82"/>
      <c r="O960" s="82"/>
      <c r="P960" s="82"/>
      <c r="Q960" s="82"/>
      <c r="R960" s="82"/>
      <c r="S960" s="82"/>
      <c r="T960" s="147"/>
      <c r="U960" s="82"/>
      <c r="V960" s="82"/>
      <c r="W960" s="82"/>
      <c r="X960" s="82"/>
      <c r="Y960" s="82"/>
      <c r="Z960" s="82"/>
      <c r="AA960" s="82"/>
      <c r="AB960" s="82"/>
      <c r="AC960" s="82"/>
      <c r="AD960" s="82"/>
      <c r="AE960" s="82"/>
      <c r="AF960" s="82"/>
      <c r="AG960" s="82"/>
      <c r="AH960" s="82"/>
      <c r="AI960" s="82"/>
      <c r="AJ960" s="82"/>
      <c r="AK960" s="82"/>
      <c r="AL960" s="82"/>
      <c r="AM960" s="147"/>
      <c r="AN960" s="82"/>
      <c r="AO960" s="82"/>
      <c r="AP960" s="82"/>
      <c r="AQ960" s="82"/>
      <c r="AR960" s="82"/>
      <c r="AS960" s="82"/>
      <c r="AT960" s="82"/>
      <c r="AU960" s="82"/>
      <c r="AV960" s="82"/>
      <c r="AW960" s="82"/>
      <c r="AX960" s="82"/>
      <c r="AY960" s="82"/>
      <c r="AZ960" s="82"/>
      <c r="BA960" s="82"/>
      <c r="BB960" s="147"/>
      <c r="BC960" s="82"/>
      <c r="BD960" s="82"/>
      <c r="BE960" s="82"/>
      <c r="BF960" s="82"/>
      <c r="BG960" s="82"/>
      <c r="BH960" s="82"/>
      <c r="BI960" s="82"/>
      <c r="BJ960" s="82"/>
      <c r="BK960" s="82"/>
      <c r="BL960" s="82"/>
      <c r="BM960" s="82"/>
      <c r="BN960" s="147"/>
      <c r="BO960" s="170"/>
      <c r="BP960" s="165"/>
    </row>
    <row r="961" spans="1:68" ht="22.5" customHeight="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237"/>
      <c r="N961" s="82"/>
      <c r="O961" s="82"/>
      <c r="P961" s="82"/>
      <c r="Q961" s="82"/>
      <c r="R961" s="82"/>
      <c r="S961" s="82"/>
      <c r="T961" s="147"/>
      <c r="U961" s="82"/>
      <c r="V961" s="82"/>
      <c r="W961" s="82"/>
      <c r="X961" s="82"/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  <c r="AL961" s="82"/>
      <c r="AM961" s="147"/>
      <c r="AN961" s="82"/>
      <c r="AO961" s="82"/>
      <c r="AP961" s="82"/>
      <c r="AQ961" s="82"/>
      <c r="AR961" s="82"/>
      <c r="AS961" s="82"/>
      <c r="AT961" s="82"/>
      <c r="AU961" s="82"/>
      <c r="AV961" s="82"/>
      <c r="AW961" s="82"/>
      <c r="AX961" s="82"/>
      <c r="AY961" s="82"/>
      <c r="AZ961" s="82"/>
      <c r="BA961" s="82"/>
      <c r="BB961" s="147"/>
      <c r="BC961" s="82"/>
      <c r="BD961" s="82"/>
      <c r="BE961" s="82"/>
      <c r="BF961" s="82"/>
      <c r="BG961" s="82"/>
      <c r="BH961" s="82"/>
      <c r="BI961" s="82"/>
      <c r="BJ961" s="82"/>
      <c r="BK961" s="82"/>
      <c r="BL961" s="82"/>
      <c r="BM961" s="82"/>
      <c r="BN961" s="147"/>
      <c r="BO961" s="170"/>
      <c r="BP961" s="165"/>
    </row>
    <row r="962" spans="1:68" ht="22.5" customHeight="1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237"/>
      <c r="N962" s="82"/>
      <c r="O962" s="82"/>
      <c r="P962" s="82"/>
      <c r="Q962" s="82"/>
      <c r="R962" s="82"/>
      <c r="S962" s="82"/>
      <c r="T962" s="147"/>
      <c r="U962" s="82"/>
      <c r="V962" s="82"/>
      <c r="W962" s="82"/>
      <c r="X962" s="82"/>
      <c r="Y962" s="82"/>
      <c r="Z962" s="82"/>
      <c r="AA962" s="82"/>
      <c r="AB962" s="82"/>
      <c r="AC962" s="82"/>
      <c r="AD962" s="82"/>
      <c r="AE962" s="82"/>
      <c r="AF962" s="82"/>
      <c r="AG962" s="82"/>
      <c r="AH962" s="82"/>
      <c r="AI962" s="82"/>
      <c r="AJ962" s="82"/>
      <c r="AK962" s="82"/>
      <c r="AL962" s="82"/>
      <c r="AM962" s="147"/>
      <c r="AN962" s="82"/>
      <c r="AO962" s="82"/>
      <c r="AP962" s="82"/>
      <c r="AQ962" s="82"/>
      <c r="AR962" s="82"/>
      <c r="AS962" s="82"/>
      <c r="AT962" s="82"/>
      <c r="AU962" s="82"/>
      <c r="AV962" s="82"/>
      <c r="AW962" s="82"/>
      <c r="AX962" s="82"/>
      <c r="AY962" s="82"/>
      <c r="AZ962" s="82"/>
      <c r="BA962" s="82"/>
      <c r="BB962" s="147"/>
      <c r="BC962" s="82"/>
      <c r="BD962" s="82"/>
      <c r="BE962" s="82"/>
      <c r="BF962" s="82"/>
      <c r="BG962" s="82"/>
      <c r="BH962" s="82"/>
      <c r="BI962" s="82"/>
      <c r="BJ962" s="82"/>
      <c r="BK962" s="82"/>
      <c r="BL962" s="82"/>
      <c r="BM962" s="82"/>
      <c r="BN962" s="147"/>
      <c r="BO962" s="170"/>
      <c r="BP962" s="165"/>
    </row>
    <row r="963" spans="1:68" ht="22.5" customHeight="1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237"/>
      <c r="N963" s="82"/>
      <c r="O963" s="82"/>
      <c r="P963" s="82"/>
      <c r="Q963" s="82"/>
      <c r="R963" s="82"/>
      <c r="S963" s="82"/>
      <c r="T963" s="147"/>
      <c r="U963" s="82"/>
      <c r="V963" s="82"/>
      <c r="W963" s="82"/>
      <c r="X963" s="82"/>
      <c r="Y963" s="82"/>
      <c r="Z963" s="82"/>
      <c r="AA963" s="82"/>
      <c r="AB963" s="82"/>
      <c r="AC963" s="82"/>
      <c r="AD963" s="82"/>
      <c r="AE963" s="82"/>
      <c r="AF963" s="82"/>
      <c r="AG963" s="82"/>
      <c r="AH963" s="82"/>
      <c r="AI963" s="82"/>
      <c r="AJ963" s="82"/>
      <c r="AK963" s="82"/>
      <c r="AL963" s="82"/>
      <c r="AM963" s="147"/>
      <c r="AN963" s="82"/>
      <c r="AO963" s="82"/>
      <c r="AP963" s="82"/>
      <c r="AQ963" s="82"/>
      <c r="AR963" s="82"/>
      <c r="AS963" s="82"/>
      <c r="AT963" s="82"/>
      <c r="AU963" s="82"/>
      <c r="AV963" s="82"/>
      <c r="AW963" s="82"/>
      <c r="AX963" s="82"/>
      <c r="AY963" s="82"/>
      <c r="AZ963" s="82"/>
      <c r="BA963" s="82"/>
      <c r="BB963" s="147"/>
      <c r="BC963" s="82"/>
      <c r="BD963" s="82"/>
      <c r="BE963" s="82"/>
      <c r="BF963" s="82"/>
      <c r="BG963" s="82"/>
      <c r="BH963" s="82"/>
      <c r="BI963" s="82"/>
      <c r="BJ963" s="82"/>
      <c r="BK963" s="82"/>
      <c r="BL963" s="82"/>
      <c r="BM963" s="82"/>
      <c r="BN963" s="147"/>
      <c r="BO963" s="170"/>
      <c r="BP963" s="165"/>
    </row>
    <row r="964" spans="1:68" ht="22.5" customHeight="1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237"/>
      <c r="N964" s="82"/>
      <c r="O964" s="82"/>
      <c r="P964" s="82"/>
      <c r="Q964" s="82"/>
      <c r="R964" s="82"/>
      <c r="S964" s="82"/>
      <c r="T964" s="147"/>
      <c r="U964" s="82"/>
      <c r="V964" s="82"/>
      <c r="W964" s="82"/>
      <c r="X964" s="82"/>
      <c r="Y964" s="82"/>
      <c r="Z964" s="82"/>
      <c r="AA964" s="82"/>
      <c r="AB964" s="82"/>
      <c r="AC964" s="82"/>
      <c r="AD964" s="82"/>
      <c r="AE964" s="82"/>
      <c r="AF964" s="82"/>
      <c r="AG964" s="82"/>
      <c r="AH964" s="82"/>
      <c r="AI964" s="82"/>
      <c r="AJ964" s="82"/>
      <c r="AK964" s="82"/>
      <c r="AL964" s="82"/>
      <c r="AM964" s="147"/>
      <c r="AN964" s="82"/>
      <c r="AO964" s="82"/>
      <c r="AP964" s="82"/>
      <c r="AQ964" s="82"/>
      <c r="AR964" s="82"/>
      <c r="AS964" s="82"/>
      <c r="AT964" s="82"/>
      <c r="AU964" s="82"/>
      <c r="AV964" s="82"/>
      <c r="AW964" s="82"/>
      <c r="AX964" s="82"/>
      <c r="AY964" s="82"/>
      <c r="AZ964" s="82"/>
      <c r="BA964" s="82"/>
      <c r="BB964" s="147"/>
      <c r="BC964" s="82"/>
      <c r="BD964" s="82"/>
      <c r="BE964" s="82"/>
      <c r="BF964" s="82"/>
      <c r="BG964" s="82"/>
      <c r="BH964" s="82"/>
      <c r="BI964" s="82"/>
      <c r="BJ964" s="82"/>
      <c r="BK964" s="82"/>
      <c r="BL964" s="82"/>
      <c r="BM964" s="82"/>
      <c r="BN964" s="147"/>
      <c r="BO964" s="170"/>
      <c r="BP964" s="165"/>
    </row>
    <row r="965" spans="1:68" ht="22.5" customHeight="1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237"/>
      <c r="N965" s="82"/>
      <c r="O965" s="82"/>
      <c r="P965" s="82"/>
      <c r="Q965" s="82"/>
      <c r="R965" s="82"/>
      <c r="S965" s="82"/>
      <c r="T965" s="147"/>
      <c r="U965" s="82"/>
      <c r="V965" s="82"/>
      <c r="W965" s="82"/>
      <c r="X965" s="82"/>
      <c r="Y965" s="82"/>
      <c r="Z965" s="82"/>
      <c r="AA965" s="82"/>
      <c r="AB965" s="82"/>
      <c r="AC965" s="82"/>
      <c r="AD965" s="82"/>
      <c r="AE965" s="82"/>
      <c r="AF965" s="82"/>
      <c r="AG965" s="82"/>
      <c r="AH965" s="82"/>
      <c r="AI965" s="82"/>
      <c r="AJ965" s="82"/>
      <c r="AK965" s="82"/>
      <c r="AL965" s="82"/>
      <c r="AM965" s="147"/>
      <c r="AN965" s="82"/>
      <c r="AO965" s="82"/>
      <c r="AP965" s="82"/>
      <c r="AQ965" s="82"/>
      <c r="AR965" s="82"/>
      <c r="AS965" s="82"/>
      <c r="AT965" s="82"/>
      <c r="AU965" s="82"/>
      <c r="AV965" s="82"/>
      <c r="AW965" s="82"/>
      <c r="AX965" s="82"/>
      <c r="AY965" s="82"/>
      <c r="AZ965" s="82"/>
      <c r="BA965" s="82"/>
      <c r="BB965" s="147"/>
      <c r="BC965" s="82"/>
      <c r="BD965" s="82"/>
      <c r="BE965" s="82"/>
      <c r="BF965" s="82"/>
      <c r="BG965" s="82"/>
      <c r="BH965" s="82"/>
      <c r="BI965" s="82"/>
      <c r="BJ965" s="82"/>
      <c r="BK965" s="82"/>
      <c r="BL965" s="82"/>
      <c r="BM965" s="82"/>
      <c r="BN965" s="147"/>
      <c r="BO965" s="170"/>
      <c r="BP965" s="165"/>
    </row>
    <row r="966" spans="1:68" ht="22.5" customHeight="1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237"/>
      <c r="N966" s="82"/>
      <c r="O966" s="82"/>
      <c r="P966" s="82"/>
      <c r="Q966" s="82"/>
      <c r="R966" s="82"/>
      <c r="S966" s="82"/>
      <c r="T966" s="147"/>
      <c r="U966" s="82"/>
      <c r="V966" s="82"/>
      <c r="W966" s="82"/>
      <c r="X966" s="82"/>
      <c r="Y966" s="82"/>
      <c r="Z966" s="82"/>
      <c r="AA966" s="82"/>
      <c r="AB966" s="82"/>
      <c r="AC966" s="82"/>
      <c r="AD966" s="82"/>
      <c r="AE966" s="82"/>
      <c r="AF966" s="82"/>
      <c r="AG966" s="82"/>
      <c r="AH966" s="82"/>
      <c r="AI966" s="82"/>
      <c r="AJ966" s="82"/>
      <c r="AK966" s="82"/>
      <c r="AL966" s="82"/>
      <c r="AM966" s="147"/>
      <c r="AN966" s="82"/>
      <c r="AO966" s="82"/>
      <c r="AP966" s="82"/>
      <c r="AQ966" s="82"/>
      <c r="AR966" s="82"/>
      <c r="AS966" s="82"/>
      <c r="AT966" s="82"/>
      <c r="AU966" s="82"/>
      <c r="AV966" s="82"/>
      <c r="AW966" s="82"/>
      <c r="AX966" s="82"/>
      <c r="AY966" s="82"/>
      <c r="AZ966" s="82"/>
      <c r="BA966" s="82"/>
      <c r="BB966" s="147"/>
      <c r="BC966" s="82"/>
      <c r="BD966" s="82"/>
      <c r="BE966" s="82"/>
      <c r="BF966" s="82"/>
      <c r="BG966" s="82"/>
      <c r="BH966" s="82"/>
      <c r="BI966" s="82"/>
      <c r="BJ966" s="82"/>
      <c r="BK966" s="82"/>
      <c r="BL966" s="82"/>
      <c r="BM966" s="82"/>
      <c r="BN966" s="147"/>
      <c r="BO966" s="170"/>
      <c r="BP966" s="165"/>
    </row>
    <row r="967" spans="1:68" ht="22.5" customHeight="1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237"/>
      <c r="N967" s="82"/>
      <c r="O967" s="82"/>
      <c r="P967" s="82"/>
      <c r="Q967" s="82"/>
      <c r="R967" s="82"/>
      <c r="S967" s="82"/>
      <c r="T967" s="147"/>
      <c r="U967" s="82"/>
      <c r="V967" s="82"/>
      <c r="W967" s="82"/>
      <c r="X967" s="82"/>
      <c r="Y967" s="82"/>
      <c r="Z967" s="82"/>
      <c r="AA967" s="82"/>
      <c r="AB967" s="82"/>
      <c r="AC967" s="82"/>
      <c r="AD967" s="82"/>
      <c r="AE967" s="82"/>
      <c r="AF967" s="82"/>
      <c r="AG967" s="82"/>
      <c r="AH967" s="82"/>
      <c r="AI967" s="82"/>
      <c r="AJ967" s="82"/>
      <c r="AK967" s="82"/>
      <c r="AL967" s="82"/>
      <c r="AM967" s="147"/>
      <c r="AN967" s="82"/>
      <c r="AO967" s="82"/>
      <c r="AP967" s="82"/>
      <c r="AQ967" s="82"/>
      <c r="AR967" s="82"/>
      <c r="AS967" s="82"/>
      <c r="AT967" s="82"/>
      <c r="AU967" s="82"/>
      <c r="AV967" s="82"/>
      <c r="AW967" s="82"/>
      <c r="AX967" s="82"/>
      <c r="AY967" s="82"/>
      <c r="AZ967" s="82"/>
      <c r="BA967" s="82"/>
      <c r="BB967" s="147"/>
      <c r="BC967" s="82"/>
      <c r="BD967" s="82"/>
      <c r="BE967" s="82"/>
      <c r="BF967" s="82"/>
      <c r="BG967" s="82"/>
      <c r="BH967" s="82"/>
      <c r="BI967" s="82"/>
      <c r="BJ967" s="82"/>
      <c r="BK967" s="82"/>
      <c r="BL967" s="82"/>
      <c r="BM967" s="82"/>
      <c r="BN967" s="147"/>
      <c r="BO967" s="170"/>
      <c r="BP967" s="165"/>
    </row>
    <row r="968" spans="1:68" ht="22.5" customHeight="1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237"/>
      <c r="N968" s="82"/>
      <c r="O968" s="82"/>
      <c r="P968" s="82"/>
      <c r="Q968" s="82"/>
      <c r="R968" s="82"/>
      <c r="S968" s="82"/>
      <c r="T968" s="147"/>
      <c r="U968" s="82"/>
      <c r="V968" s="82"/>
      <c r="W968" s="82"/>
      <c r="X968" s="82"/>
      <c r="Y968" s="82"/>
      <c r="Z968" s="82"/>
      <c r="AA968" s="82"/>
      <c r="AB968" s="82"/>
      <c r="AC968" s="82"/>
      <c r="AD968" s="82"/>
      <c r="AE968" s="82"/>
      <c r="AF968" s="82"/>
      <c r="AG968" s="82"/>
      <c r="AH968" s="82"/>
      <c r="AI968" s="82"/>
      <c r="AJ968" s="82"/>
      <c r="AK968" s="82"/>
      <c r="AL968" s="82"/>
      <c r="AM968" s="147"/>
      <c r="AN968" s="82"/>
      <c r="AO968" s="82"/>
      <c r="AP968" s="82"/>
      <c r="AQ968" s="82"/>
      <c r="AR968" s="82"/>
      <c r="AS968" s="82"/>
      <c r="AT968" s="82"/>
      <c r="AU968" s="82"/>
      <c r="AV968" s="82"/>
      <c r="AW968" s="82"/>
      <c r="AX968" s="82"/>
      <c r="AY968" s="82"/>
      <c r="AZ968" s="82"/>
      <c r="BA968" s="82"/>
      <c r="BB968" s="147"/>
      <c r="BC968" s="82"/>
      <c r="BD968" s="82"/>
      <c r="BE968" s="82"/>
      <c r="BF968" s="82"/>
      <c r="BG968" s="82"/>
      <c r="BH968" s="82"/>
      <c r="BI968" s="82"/>
      <c r="BJ968" s="82"/>
      <c r="BK968" s="82"/>
      <c r="BL968" s="82"/>
      <c r="BM968" s="82"/>
      <c r="BN968" s="147"/>
      <c r="BO968" s="170"/>
      <c r="BP968" s="165"/>
    </row>
    <row r="969" spans="1:68" ht="22.5" customHeight="1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237"/>
      <c r="N969" s="82"/>
      <c r="O969" s="82"/>
      <c r="P969" s="82"/>
      <c r="Q969" s="82"/>
      <c r="R969" s="82"/>
      <c r="S969" s="82"/>
      <c r="T969" s="147"/>
      <c r="U969" s="82"/>
      <c r="V969" s="82"/>
      <c r="W969" s="82"/>
      <c r="X969" s="82"/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  <c r="AL969" s="82"/>
      <c r="AM969" s="147"/>
      <c r="AN969" s="82"/>
      <c r="AO969" s="82"/>
      <c r="AP969" s="82"/>
      <c r="AQ969" s="82"/>
      <c r="AR969" s="82"/>
      <c r="AS969" s="82"/>
      <c r="AT969" s="82"/>
      <c r="AU969" s="82"/>
      <c r="AV969" s="82"/>
      <c r="AW969" s="82"/>
      <c r="AX969" s="82"/>
      <c r="AY969" s="82"/>
      <c r="AZ969" s="82"/>
      <c r="BA969" s="82"/>
      <c r="BB969" s="147"/>
      <c r="BC969" s="82"/>
      <c r="BD969" s="82"/>
      <c r="BE969" s="82"/>
      <c r="BF969" s="82"/>
      <c r="BG969" s="82"/>
      <c r="BH969" s="82"/>
      <c r="BI969" s="82"/>
      <c r="BJ969" s="82"/>
      <c r="BK969" s="82"/>
      <c r="BL969" s="82"/>
      <c r="BM969" s="82"/>
      <c r="BN969" s="147"/>
      <c r="BO969" s="170"/>
      <c r="BP969" s="165"/>
    </row>
    <row r="970" spans="1:68" ht="22.5" customHeight="1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237"/>
      <c r="N970" s="82"/>
      <c r="O970" s="82"/>
      <c r="P970" s="82"/>
      <c r="Q970" s="82"/>
      <c r="R970" s="82"/>
      <c r="S970" s="82"/>
      <c r="T970" s="147"/>
      <c r="U970" s="82"/>
      <c r="V970" s="82"/>
      <c r="W970" s="82"/>
      <c r="X970" s="82"/>
      <c r="Y970" s="82"/>
      <c r="Z970" s="82"/>
      <c r="AA970" s="82"/>
      <c r="AB970" s="82"/>
      <c r="AC970" s="82"/>
      <c r="AD970" s="82"/>
      <c r="AE970" s="82"/>
      <c r="AF970" s="82"/>
      <c r="AG970" s="82"/>
      <c r="AH970" s="82"/>
      <c r="AI970" s="82"/>
      <c r="AJ970" s="82"/>
      <c r="AK970" s="82"/>
      <c r="AL970" s="82"/>
      <c r="AM970" s="147"/>
      <c r="AN970" s="82"/>
      <c r="AO970" s="82"/>
      <c r="AP970" s="82"/>
      <c r="AQ970" s="82"/>
      <c r="AR970" s="82"/>
      <c r="AS970" s="82"/>
      <c r="AT970" s="82"/>
      <c r="AU970" s="82"/>
      <c r="AV970" s="82"/>
      <c r="AW970" s="82"/>
      <c r="AX970" s="82"/>
      <c r="AY970" s="82"/>
      <c r="AZ970" s="82"/>
      <c r="BA970" s="82"/>
      <c r="BB970" s="147"/>
      <c r="BC970" s="82"/>
      <c r="BD970" s="82"/>
      <c r="BE970" s="82"/>
      <c r="BF970" s="82"/>
      <c r="BG970" s="82"/>
      <c r="BH970" s="82"/>
      <c r="BI970" s="82"/>
      <c r="BJ970" s="82"/>
      <c r="BK970" s="82"/>
      <c r="BL970" s="82"/>
      <c r="BM970" s="82"/>
      <c r="BN970" s="147"/>
      <c r="BO970" s="170"/>
      <c r="BP970" s="165"/>
    </row>
    <row r="971" spans="1:68" ht="22.5" customHeight="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237"/>
      <c r="N971" s="82"/>
      <c r="O971" s="82"/>
      <c r="P971" s="82"/>
      <c r="Q971" s="82"/>
      <c r="R971" s="82"/>
      <c r="S971" s="82"/>
      <c r="T971" s="147"/>
      <c r="U971" s="82"/>
      <c r="V971" s="82"/>
      <c r="W971" s="82"/>
      <c r="X971" s="82"/>
      <c r="Y971" s="82"/>
      <c r="Z971" s="82"/>
      <c r="AA971" s="82"/>
      <c r="AB971" s="82"/>
      <c r="AC971" s="82"/>
      <c r="AD971" s="82"/>
      <c r="AE971" s="82"/>
      <c r="AF971" s="82"/>
      <c r="AG971" s="82"/>
      <c r="AH971" s="82"/>
      <c r="AI971" s="82"/>
      <c r="AJ971" s="82"/>
      <c r="AK971" s="82"/>
      <c r="AL971" s="82"/>
      <c r="AM971" s="147"/>
      <c r="AN971" s="82"/>
      <c r="AO971" s="82"/>
      <c r="AP971" s="82"/>
      <c r="AQ971" s="82"/>
      <c r="AR971" s="82"/>
      <c r="AS971" s="82"/>
      <c r="AT971" s="82"/>
      <c r="AU971" s="82"/>
      <c r="AV971" s="82"/>
      <c r="AW971" s="82"/>
      <c r="AX971" s="82"/>
      <c r="AY971" s="82"/>
      <c r="AZ971" s="82"/>
      <c r="BA971" s="82"/>
      <c r="BB971" s="147"/>
      <c r="BC971" s="82"/>
      <c r="BD971" s="82"/>
      <c r="BE971" s="82"/>
      <c r="BF971" s="82"/>
      <c r="BG971" s="82"/>
      <c r="BH971" s="82"/>
      <c r="BI971" s="82"/>
      <c r="BJ971" s="82"/>
      <c r="BK971" s="82"/>
      <c r="BL971" s="82"/>
      <c r="BM971" s="82"/>
      <c r="BN971" s="147"/>
      <c r="BO971" s="170"/>
      <c r="BP971" s="165"/>
    </row>
    <row r="972" spans="1:68" ht="22.5" customHeight="1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237"/>
      <c r="N972" s="82"/>
      <c r="O972" s="82"/>
      <c r="P972" s="82"/>
      <c r="Q972" s="82"/>
      <c r="R972" s="82"/>
      <c r="S972" s="82"/>
      <c r="T972" s="147"/>
      <c r="U972" s="82"/>
      <c r="V972" s="82"/>
      <c r="W972" s="82"/>
      <c r="X972" s="82"/>
      <c r="Y972" s="82"/>
      <c r="Z972" s="82"/>
      <c r="AA972" s="82"/>
      <c r="AB972" s="82"/>
      <c r="AC972" s="82"/>
      <c r="AD972" s="82"/>
      <c r="AE972" s="82"/>
      <c r="AF972" s="82"/>
      <c r="AG972" s="82"/>
      <c r="AH972" s="82"/>
      <c r="AI972" s="82"/>
      <c r="AJ972" s="82"/>
      <c r="AK972" s="82"/>
      <c r="AL972" s="82"/>
      <c r="AM972" s="147"/>
      <c r="AN972" s="82"/>
      <c r="AO972" s="82"/>
      <c r="AP972" s="82"/>
      <c r="AQ972" s="82"/>
      <c r="AR972" s="82"/>
      <c r="AS972" s="82"/>
      <c r="AT972" s="82"/>
      <c r="AU972" s="82"/>
      <c r="AV972" s="82"/>
      <c r="AW972" s="82"/>
      <c r="AX972" s="82"/>
      <c r="AY972" s="82"/>
      <c r="AZ972" s="82"/>
      <c r="BA972" s="82"/>
      <c r="BB972" s="147"/>
      <c r="BC972" s="82"/>
      <c r="BD972" s="82"/>
      <c r="BE972" s="82"/>
      <c r="BF972" s="82"/>
      <c r="BG972" s="82"/>
      <c r="BH972" s="82"/>
      <c r="BI972" s="82"/>
      <c r="BJ972" s="82"/>
      <c r="BK972" s="82"/>
      <c r="BL972" s="82"/>
      <c r="BM972" s="82"/>
      <c r="BN972" s="147"/>
      <c r="BO972" s="170"/>
      <c r="BP972" s="165"/>
    </row>
    <row r="973" spans="1:68" ht="22.5" customHeight="1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237"/>
      <c r="N973" s="82"/>
      <c r="O973" s="82"/>
      <c r="P973" s="82"/>
      <c r="Q973" s="82"/>
      <c r="R973" s="82"/>
      <c r="S973" s="82"/>
      <c r="T973" s="147"/>
      <c r="U973" s="82"/>
      <c r="V973" s="82"/>
      <c r="W973" s="82"/>
      <c r="X973" s="82"/>
      <c r="Y973" s="82"/>
      <c r="Z973" s="82"/>
      <c r="AA973" s="82"/>
      <c r="AB973" s="82"/>
      <c r="AC973" s="82"/>
      <c r="AD973" s="82"/>
      <c r="AE973" s="82"/>
      <c r="AF973" s="82"/>
      <c r="AG973" s="82"/>
      <c r="AH973" s="82"/>
      <c r="AI973" s="82"/>
      <c r="AJ973" s="82"/>
      <c r="AK973" s="82"/>
      <c r="AL973" s="82"/>
      <c r="AM973" s="147"/>
      <c r="AN973" s="82"/>
      <c r="AO973" s="82"/>
      <c r="AP973" s="82"/>
      <c r="AQ973" s="82"/>
      <c r="AR973" s="82"/>
      <c r="AS973" s="82"/>
      <c r="AT973" s="82"/>
      <c r="AU973" s="82"/>
      <c r="AV973" s="82"/>
      <c r="AW973" s="82"/>
      <c r="AX973" s="82"/>
      <c r="AY973" s="82"/>
      <c r="AZ973" s="82"/>
      <c r="BA973" s="82"/>
      <c r="BB973" s="147"/>
      <c r="BC973" s="82"/>
      <c r="BD973" s="82"/>
      <c r="BE973" s="82"/>
      <c r="BF973" s="82"/>
      <c r="BG973" s="82"/>
      <c r="BH973" s="82"/>
      <c r="BI973" s="82"/>
      <c r="BJ973" s="82"/>
      <c r="BK973" s="82"/>
      <c r="BL973" s="82"/>
      <c r="BM973" s="82"/>
      <c r="BN973" s="147"/>
      <c r="BO973" s="170"/>
      <c r="BP973" s="165"/>
    </row>
    <row r="974" spans="1:68" ht="22.5" customHeight="1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237"/>
      <c r="N974" s="82"/>
      <c r="O974" s="82"/>
      <c r="P974" s="82"/>
      <c r="Q974" s="82"/>
      <c r="R974" s="82"/>
      <c r="S974" s="82"/>
      <c r="T974" s="147"/>
      <c r="U974" s="82"/>
      <c r="V974" s="82"/>
      <c r="W974" s="82"/>
      <c r="X974" s="82"/>
      <c r="Y974" s="82"/>
      <c r="Z974" s="82"/>
      <c r="AA974" s="82"/>
      <c r="AB974" s="82"/>
      <c r="AC974" s="82"/>
      <c r="AD974" s="82"/>
      <c r="AE974" s="82"/>
      <c r="AF974" s="82"/>
      <c r="AG974" s="82"/>
      <c r="AH974" s="82"/>
      <c r="AI974" s="82"/>
      <c r="AJ974" s="82"/>
      <c r="AK974" s="82"/>
      <c r="AL974" s="82"/>
      <c r="AM974" s="147"/>
      <c r="AN974" s="82"/>
      <c r="AO974" s="82"/>
      <c r="AP974" s="82"/>
      <c r="AQ974" s="82"/>
      <c r="AR974" s="82"/>
      <c r="AS974" s="82"/>
      <c r="AT974" s="82"/>
      <c r="AU974" s="82"/>
      <c r="AV974" s="82"/>
      <c r="AW974" s="82"/>
      <c r="AX974" s="82"/>
      <c r="AY974" s="82"/>
      <c r="AZ974" s="82"/>
      <c r="BA974" s="82"/>
      <c r="BB974" s="147"/>
      <c r="BC974" s="82"/>
      <c r="BD974" s="82"/>
      <c r="BE974" s="82"/>
      <c r="BF974" s="82"/>
      <c r="BG974" s="82"/>
      <c r="BH974" s="82"/>
      <c r="BI974" s="82"/>
      <c r="BJ974" s="82"/>
      <c r="BK974" s="82"/>
      <c r="BL974" s="82"/>
      <c r="BM974" s="82"/>
      <c r="BN974" s="147"/>
      <c r="BO974" s="170"/>
      <c r="BP974" s="165"/>
    </row>
    <row r="975" spans="1:68" ht="22.5" customHeight="1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237"/>
      <c r="N975" s="82"/>
      <c r="O975" s="82"/>
      <c r="P975" s="82"/>
      <c r="Q975" s="82"/>
      <c r="R975" s="82"/>
      <c r="S975" s="82"/>
      <c r="T975" s="147"/>
      <c r="U975" s="82"/>
      <c r="V975" s="82"/>
      <c r="W975" s="82"/>
      <c r="X975" s="82"/>
      <c r="Y975" s="82"/>
      <c r="Z975" s="82"/>
      <c r="AA975" s="82"/>
      <c r="AB975" s="82"/>
      <c r="AC975" s="82"/>
      <c r="AD975" s="82"/>
      <c r="AE975" s="82"/>
      <c r="AF975" s="82"/>
      <c r="AG975" s="82"/>
      <c r="AH975" s="82"/>
      <c r="AI975" s="82"/>
      <c r="AJ975" s="82"/>
      <c r="AK975" s="82"/>
      <c r="AL975" s="82"/>
      <c r="AM975" s="147"/>
      <c r="AN975" s="82"/>
      <c r="AO975" s="82"/>
      <c r="AP975" s="82"/>
      <c r="AQ975" s="82"/>
      <c r="AR975" s="82"/>
      <c r="AS975" s="82"/>
      <c r="AT975" s="82"/>
      <c r="AU975" s="82"/>
      <c r="AV975" s="82"/>
      <c r="AW975" s="82"/>
      <c r="AX975" s="82"/>
      <c r="AY975" s="82"/>
      <c r="AZ975" s="82"/>
      <c r="BA975" s="82"/>
      <c r="BB975" s="147"/>
      <c r="BC975" s="82"/>
      <c r="BD975" s="82"/>
      <c r="BE975" s="82"/>
      <c r="BF975" s="82"/>
      <c r="BG975" s="82"/>
      <c r="BH975" s="82"/>
      <c r="BI975" s="82"/>
      <c r="BJ975" s="82"/>
      <c r="BK975" s="82"/>
      <c r="BL975" s="82"/>
      <c r="BM975" s="82"/>
      <c r="BN975" s="147"/>
      <c r="BO975" s="170"/>
      <c r="BP975" s="165"/>
    </row>
    <row r="976" spans="1:68" ht="22.5" customHeight="1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237"/>
      <c r="N976" s="82"/>
      <c r="O976" s="82"/>
      <c r="P976" s="82"/>
      <c r="Q976" s="82"/>
      <c r="R976" s="82"/>
      <c r="S976" s="82"/>
      <c r="T976" s="147"/>
      <c r="U976" s="82"/>
      <c r="V976" s="82"/>
      <c r="W976" s="82"/>
      <c r="X976" s="82"/>
      <c r="Y976" s="82"/>
      <c r="Z976" s="82"/>
      <c r="AA976" s="82"/>
      <c r="AB976" s="82"/>
      <c r="AC976" s="82"/>
      <c r="AD976" s="82"/>
      <c r="AE976" s="82"/>
      <c r="AF976" s="82"/>
      <c r="AG976" s="82"/>
      <c r="AH976" s="82"/>
      <c r="AI976" s="82"/>
      <c r="AJ976" s="82"/>
      <c r="AK976" s="82"/>
      <c r="AL976" s="82"/>
      <c r="AM976" s="147"/>
      <c r="AN976" s="82"/>
      <c r="AO976" s="82"/>
      <c r="AP976" s="82"/>
      <c r="AQ976" s="82"/>
      <c r="AR976" s="82"/>
      <c r="AS976" s="82"/>
      <c r="AT976" s="82"/>
      <c r="AU976" s="82"/>
      <c r="AV976" s="82"/>
      <c r="AW976" s="82"/>
      <c r="AX976" s="82"/>
      <c r="AY976" s="82"/>
      <c r="AZ976" s="82"/>
      <c r="BA976" s="82"/>
      <c r="BB976" s="147"/>
      <c r="BC976" s="82"/>
      <c r="BD976" s="82"/>
      <c r="BE976" s="82"/>
      <c r="BF976" s="82"/>
      <c r="BG976" s="82"/>
      <c r="BH976" s="82"/>
      <c r="BI976" s="82"/>
      <c r="BJ976" s="82"/>
      <c r="BK976" s="82"/>
      <c r="BL976" s="82"/>
      <c r="BM976" s="82"/>
      <c r="BN976" s="147"/>
      <c r="BO976" s="170"/>
      <c r="BP976" s="165"/>
    </row>
    <row r="977" spans="1:68" ht="22.5" customHeight="1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237"/>
      <c r="N977" s="82"/>
      <c r="O977" s="82"/>
      <c r="P977" s="82"/>
      <c r="Q977" s="82"/>
      <c r="R977" s="82"/>
      <c r="S977" s="82"/>
      <c r="T977" s="147"/>
      <c r="U977" s="82"/>
      <c r="V977" s="82"/>
      <c r="W977" s="82"/>
      <c r="X977" s="82"/>
      <c r="Y977" s="82"/>
      <c r="Z977" s="82"/>
      <c r="AA977" s="82"/>
      <c r="AB977" s="82"/>
      <c r="AC977" s="82"/>
      <c r="AD977" s="82"/>
      <c r="AE977" s="82"/>
      <c r="AF977" s="82"/>
      <c r="AG977" s="82"/>
      <c r="AH977" s="82"/>
      <c r="AI977" s="82"/>
      <c r="AJ977" s="82"/>
      <c r="AK977" s="82"/>
      <c r="AL977" s="82"/>
      <c r="AM977" s="147"/>
      <c r="AN977" s="82"/>
      <c r="AO977" s="82"/>
      <c r="AP977" s="82"/>
      <c r="AQ977" s="82"/>
      <c r="AR977" s="82"/>
      <c r="AS977" s="82"/>
      <c r="AT977" s="82"/>
      <c r="AU977" s="82"/>
      <c r="AV977" s="82"/>
      <c r="AW977" s="82"/>
      <c r="AX977" s="82"/>
      <c r="AY977" s="82"/>
      <c r="AZ977" s="82"/>
      <c r="BA977" s="82"/>
      <c r="BB977" s="147"/>
      <c r="BC977" s="82"/>
      <c r="BD977" s="82"/>
      <c r="BE977" s="82"/>
      <c r="BF977" s="82"/>
      <c r="BG977" s="82"/>
      <c r="BH977" s="82"/>
      <c r="BI977" s="82"/>
      <c r="BJ977" s="82"/>
      <c r="BK977" s="82"/>
      <c r="BL977" s="82"/>
      <c r="BM977" s="82"/>
      <c r="BN977" s="147"/>
      <c r="BO977" s="170"/>
      <c r="BP977" s="165"/>
    </row>
    <row r="978" spans="1:68" ht="22.5" customHeight="1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237"/>
      <c r="N978" s="82"/>
      <c r="O978" s="82"/>
      <c r="P978" s="82"/>
      <c r="Q978" s="82"/>
      <c r="R978" s="82"/>
      <c r="S978" s="82"/>
      <c r="T978" s="147"/>
      <c r="U978" s="82"/>
      <c r="V978" s="82"/>
      <c r="W978" s="82"/>
      <c r="X978" s="82"/>
      <c r="Y978" s="82"/>
      <c r="Z978" s="82"/>
      <c r="AA978" s="82"/>
      <c r="AB978" s="82"/>
      <c r="AC978" s="82"/>
      <c r="AD978" s="82"/>
      <c r="AE978" s="82"/>
      <c r="AF978" s="82"/>
      <c r="AG978" s="82"/>
      <c r="AH978" s="82"/>
      <c r="AI978" s="82"/>
      <c r="AJ978" s="82"/>
      <c r="AK978" s="82"/>
      <c r="AL978" s="82"/>
      <c r="AM978" s="147"/>
      <c r="AN978" s="82"/>
      <c r="AO978" s="82"/>
      <c r="AP978" s="82"/>
      <c r="AQ978" s="82"/>
      <c r="AR978" s="82"/>
      <c r="AS978" s="82"/>
      <c r="AT978" s="82"/>
      <c r="AU978" s="82"/>
      <c r="AV978" s="82"/>
      <c r="AW978" s="82"/>
      <c r="AX978" s="82"/>
      <c r="AY978" s="82"/>
      <c r="AZ978" s="82"/>
      <c r="BA978" s="82"/>
      <c r="BB978" s="147"/>
      <c r="BC978" s="82"/>
      <c r="BD978" s="82"/>
      <c r="BE978" s="82"/>
      <c r="BF978" s="82"/>
      <c r="BG978" s="82"/>
      <c r="BH978" s="82"/>
      <c r="BI978" s="82"/>
      <c r="BJ978" s="82"/>
      <c r="BK978" s="82"/>
      <c r="BL978" s="82"/>
      <c r="BM978" s="82"/>
      <c r="BN978" s="147"/>
      <c r="BO978" s="170"/>
      <c r="BP978" s="165"/>
    </row>
    <row r="979" spans="1:68" ht="22.5" customHeight="1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237"/>
      <c r="N979" s="82"/>
      <c r="O979" s="82"/>
      <c r="P979" s="82"/>
      <c r="Q979" s="82"/>
      <c r="R979" s="82"/>
      <c r="S979" s="82"/>
      <c r="T979" s="147"/>
      <c r="U979" s="82"/>
      <c r="V979" s="82"/>
      <c r="W979" s="82"/>
      <c r="X979" s="82"/>
      <c r="Y979" s="82"/>
      <c r="Z979" s="82"/>
      <c r="AA979" s="82"/>
      <c r="AB979" s="82"/>
      <c r="AC979" s="82"/>
      <c r="AD979" s="82"/>
      <c r="AE979" s="82"/>
      <c r="AF979" s="82"/>
      <c r="AG979" s="82"/>
      <c r="AH979" s="82"/>
      <c r="AI979" s="82"/>
      <c r="AJ979" s="82"/>
      <c r="AK979" s="82"/>
      <c r="AL979" s="82"/>
      <c r="AM979" s="147"/>
      <c r="AN979" s="82"/>
      <c r="AO979" s="82"/>
      <c r="AP979" s="82"/>
      <c r="AQ979" s="82"/>
      <c r="AR979" s="82"/>
      <c r="AS979" s="82"/>
      <c r="AT979" s="82"/>
      <c r="AU979" s="82"/>
      <c r="AV979" s="82"/>
      <c r="AW979" s="82"/>
      <c r="AX979" s="82"/>
      <c r="AY979" s="82"/>
      <c r="AZ979" s="82"/>
      <c r="BA979" s="82"/>
      <c r="BB979" s="147"/>
      <c r="BC979" s="82"/>
      <c r="BD979" s="82"/>
      <c r="BE979" s="82"/>
      <c r="BF979" s="82"/>
      <c r="BG979" s="82"/>
      <c r="BH979" s="82"/>
      <c r="BI979" s="82"/>
      <c r="BJ979" s="82"/>
      <c r="BK979" s="82"/>
      <c r="BL979" s="82"/>
      <c r="BM979" s="82"/>
      <c r="BN979" s="147"/>
      <c r="BO979" s="170"/>
      <c r="BP979" s="165"/>
    </row>
    <row r="980" spans="1:68" ht="22.5" customHeight="1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237"/>
      <c r="N980" s="82"/>
      <c r="O980" s="82"/>
      <c r="P980" s="82"/>
      <c r="Q980" s="82"/>
      <c r="R980" s="82"/>
      <c r="S980" s="82"/>
      <c r="T980" s="147"/>
      <c r="U980" s="82"/>
      <c r="V980" s="82"/>
      <c r="W980" s="82"/>
      <c r="X980" s="82"/>
      <c r="Y980" s="82"/>
      <c r="Z980" s="82"/>
      <c r="AA980" s="82"/>
      <c r="AB980" s="82"/>
      <c r="AC980" s="82"/>
      <c r="AD980" s="82"/>
      <c r="AE980" s="82"/>
      <c r="AF980" s="82"/>
      <c r="AG980" s="82"/>
      <c r="AH980" s="82"/>
      <c r="AI980" s="82"/>
      <c r="AJ980" s="82"/>
      <c r="AK980" s="82"/>
      <c r="AL980" s="82"/>
      <c r="AM980" s="147"/>
      <c r="AN980" s="82"/>
      <c r="AO980" s="82"/>
      <c r="AP980" s="82"/>
      <c r="AQ980" s="82"/>
      <c r="AR980" s="82"/>
      <c r="AS980" s="82"/>
      <c r="AT980" s="82"/>
      <c r="AU980" s="82"/>
      <c r="AV980" s="82"/>
      <c r="AW980" s="82"/>
      <c r="AX980" s="82"/>
      <c r="AY980" s="82"/>
      <c r="AZ980" s="82"/>
      <c r="BA980" s="82"/>
      <c r="BB980" s="147"/>
      <c r="BC980" s="82"/>
      <c r="BD980" s="82"/>
      <c r="BE980" s="82"/>
      <c r="BF980" s="82"/>
      <c r="BG980" s="82"/>
      <c r="BH980" s="82"/>
      <c r="BI980" s="82"/>
      <c r="BJ980" s="82"/>
      <c r="BK980" s="82"/>
      <c r="BL980" s="82"/>
      <c r="BM980" s="82"/>
      <c r="BN980" s="147"/>
      <c r="BO980" s="170"/>
      <c r="BP980" s="165"/>
    </row>
    <row r="981" spans="1:68" ht="22.5" customHeight="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237"/>
      <c r="N981" s="82"/>
      <c r="O981" s="82"/>
      <c r="P981" s="82"/>
      <c r="Q981" s="82"/>
      <c r="R981" s="82"/>
      <c r="S981" s="82"/>
      <c r="T981" s="147"/>
      <c r="U981" s="82"/>
      <c r="V981" s="82"/>
      <c r="W981" s="82"/>
      <c r="X981" s="82"/>
      <c r="Y981" s="82"/>
      <c r="Z981" s="82"/>
      <c r="AA981" s="82"/>
      <c r="AB981" s="82"/>
      <c r="AC981" s="82"/>
      <c r="AD981" s="82"/>
      <c r="AE981" s="82"/>
      <c r="AF981" s="82"/>
      <c r="AG981" s="82"/>
      <c r="AH981" s="82"/>
      <c r="AI981" s="82"/>
      <c r="AJ981" s="82"/>
      <c r="AK981" s="82"/>
      <c r="AL981" s="82"/>
      <c r="AM981" s="147"/>
      <c r="AN981" s="82"/>
      <c r="AO981" s="82"/>
      <c r="AP981" s="82"/>
      <c r="AQ981" s="82"/>
      <c r="AR981" s="82"/>
      <c r="AS981" s="82"/>
      <c r="AT981" s="82"/>
      <c r="AU981" s="82"/>
      <c r="AV981" s="82"/>
      <c r="AW981" s="82"/>
      <c r="AX981" s="82"/>
      <c r="AY981" s="82"/>
      <c r="AZ981" s="82"/>
      <c r="BA981" s="82"/>
      <c r="BB981" s="147"/>
      <c r="BC981" s="82"/>
      <c r="BD981" s="82"/>
      <c r="BE981" s="82"/>
      <c r="BF981" s="82"/>
      <c r="BG981" s="82"/>
      <c r="BH981" s="82"/>
      <c r="BI981" s="82"/>
      <c r="BJ981" s="82"/>
      <c r="BK981" s="82"/>
      <c r="BL981" s="82"/>
      <c r="BM981" s="82"/>
      <c r="BN981" s="147"/>
      <c r="BO981" s="170"/>
      <c r="BP981" s="165"/>
    </row>
    <row r="982" spans="1:68" ht="22.5" customHeight="1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237"/>
      <c r="N982" s="82"/>
      <c r="O982" s="82"/>
      <c r="P982" s="82"/>
      <c r="Q982" s="82"/>
      <c r="R982" s="82"/>
      <c r="S982" s="82"/>
      <c r="T982" s="147"/>
      <c r="U982" s="82"/>
      <c r="V982" s="82"/>
      <c r="W982" s="82"/>
      <c r="X982" s="82"/>
      <c r="Y982" s="82"/>
      <c r="Z982" s="82"/>
      <c r="AA982" s="82"/>
      <c r="AB982" s="82"/>
      <c r="AC982" s="82"/>
      <c r="AD982" s="82"/>
      <c r="AE982" s="82"/>
      <c r="AF982" s="82"/>
      <c r="AG982" s="82"/>
      <c r="AH982" s="82"/>
      <c r="AI982" s="82"/>
      <c r="AJ982" s="82"/>
      <c r="AK982" s="82"/>
      <c r="AL982" s="82"/>
      <c r="AM982" s="147"/>
      <c r="AN982" s="82"/>
      <c r="AO982" s="82"/>
      <c r="AP982" s="82"/>
      <c r="AQ982" s="82"/>
      <c r="AR982" s="82"/>
      <c r="AS982" s="82"/>
      <c r="AT982" s="82"/>
      <c r="AU982" s="82"/>
      <c r="AV982" s="82"/>
      <c r="AW982" s="82"/>
      <c r="AX982" s="82"/>
      <c r="AY982" s="82"/>
      <c r="AZ982" s="82"/>
      <c r="BA982" s="82"/>
      <c r="BB982" s="147"/>
      <c r="BC982" s="82"/>
      <c r="BD982" s="82"/>
      <c r="BE982" s="82"/>
      <c r="BF982" s="82"/>
      <c r="BG982" s="82"/>
      <c r="BH982" s="82"/>
      <c r="BI982" s="82"/>
      <c r="BJ982" s="82"/>
      <c r="BK982" s="82"/>
      <c r="BL982" s="82"/>
      <c r="BM982" s="82"/>
      <c r="BN982" s="147"/>
      <c r="BO982" s="170"/>
      <c r="BP982" s="165"/>
    </row>
    <row r="983" spans="1:68" ht="22.5" customHeight="1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237"/>
      <c r="N983" s="82"/>
      <c r="O983" s="82"/>
      <c r="P983" s="82"/>
      <c r="Q983" s="82"/>
      <c r="R983" s="82"/>
      <c r="S983" s="82"/>
      <c r="T983" s="147"/>
      <c r="U983" s="82"/>
      <c r="V983" s="82"/>
      <c r="W983" s="82"/>
      <c r="X983" s="82"/>
      <c r="Y983" s="82"/>
      <c r="Z983" s="82"/>
      <c r="AA983" s="82"/>
      <c r="AB983" s="82"/>
      <c r="AC983" s="82"/>
      <c r="AD983" s="82"/>
      <c r="AE983" s="82"/>
      <c r="AF983" s="82"/>
      <c r="AG983" s="82"/>
      <c r="AH983" s="82"/>
      <c r="AI983" s="82"/>
      <c r="AJ983" s="82"/>
      <c r="AK983" s="82"/>
      <c r="AL983" s="82"/>
      <c r="AM983" s="147"/>
      <c r="AN983" s="82"/>
      <c r="AO983" s="82"/>
      <c r="AP983" s="82"/>
      <c r="AQ983" s="82"/>
      <c r="AR983" s="82"/>
      <c r="AS983" s="82"/>
      <c r="AT983" s="82"/>
      <c r="AU983" s="82"/>
      <c r="AV983" s="82"/>
      <c r="AW983" s="82"/>
      <c r="AX983" s="82"/>
      <c r="AY983" s="82"/>
      <c r="AZ983" s="82"/>
      <c r="BA983" s="82"/>
      <c r="BB983" s="147"/>
      <c r="BC983" s="82"/>
      <c r="BD983" s="82"/>
      <c r="BE983" s="82"/>
      <c r="BF983" s="82"/>
      <c r="BG983" s="82"/>
      <c r="BH983" s="82"/>
      <c r="BI983" s="82"/>
      <c r="BJ983" s="82"/>
      <c r="BK983" s="82"/>
      <c r="BL983" s="82"/>
      <c r="BM983" s="82"/>
      <c r="BN983" s="147"/>
      <c r="BO983" s="170"/>
      <c r="BP983" s="165"/>
    </row>
    <row r="984" spans="1:68" ht="22.5" customHeight="1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237"/>
      <c r="N984" s="82"/>
      <c r="O984" s="82"/>
      <c r="P984" s="82"/>
      <c r="Q984" s="82"/>
      <c r="R984" s="82"/>
      <c r="S984" s="82"/>
      <c r="T984" s="147"/>
      <c r="U984" s="82"/>
      <c r="V984" s="82"/>
      <c r="W984" s="82"/>
      <c r="X984" s="82"/>
      <c r="Y984" s="82"/>
      <c r="Z984" s="82"/>
      <c r="AA984" s="82"/>
      <c r="AB984" s="82"/>
      <c r="AC984" s="82"/>
      <c r="AD984" s="82"/>
      <c r="AE984" s="82"/>
      <c r="AF984" s="82"/>
      <c r="AG984" s="82"/>
      <c r="AH984" s="82"/>
      <c r="AI984" s="82"/>
      <c r="AJ984" s="82"/>
      <c r="AK984" s="82"/>
      <c r="AL984" s="82"/>
      <c r="AM984" s="147"/>
      <c r="AN984" s="82"/>
      <c r="AO984" s="82"/>
      <c r="AP984" s="82"/>
      <c r="AQ984" s="82"/>
      <c r="AR984" s="82"/>
      <c r="AS984" s="82"/>
      <c r="AT984" s="82"/>
      <c r="AU984" s="82"/>
      <c r="AV984" s="82"/>
      <c r="AW984" s="82"/>
      <c r="AX984" s="82"/>
      <c r="AY984" s="82"/>
      <c r="AZ984" s="82"/>
      <c r="BA984" s="82"/>
      <c r="BB984" s="147"/>
      <c r="BC984" s="82"/>
      <c r="BD984" s="82"/>
      <c r="BE984" s="82"/>
      <c r="BF984" s="82"/>
      <c r="BG984" s="82"/>
      <c r="BH984" s="82"/>
      <c r="BI984" s="82"/>
      <c r="BJ984" s="82"/>
      <c r="BK984" s="82"/>
      <c r="BL984" s="82"/>
      <c r="BM984" s="82"/>
      <c r="BN984" s="147"/>
      <c r="BO984" s="170"/>
      <c r="BP984" s="165"/>
    </row>
    <row r="985" spans="1:68" ht="22.5" customHeight="1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237"/>
      <c r="N985" s="82"/>
      <c r="O985" s="82"/>
      <c r="P985" s="82"/>
      <c r="Q985" s="82"/>
      <c r="R985" s="82"/>
      <c r="S985" s="82"/>
      <c r="T985" s="147"/>
      <c r="U985" s="82"/>
      <c r="V985" s="82"/>
      <c r="W985" s="82"/>
      <c r="X985" s="82"/>
      <c r="Y985" s="82"/>
      <c r="Z985" s="82"/>
      <c r="AA985" s="82"/>
      <c r="AB985" s="82"/>
      <c r="AC985" s="82"/>
      <c r="AD985" s="82"/>
      <c r="AE985" s="82"/>
      <c r="AF985" s="82"/>
      <c r="AG985" s="82"/>
      <c r="AH985" s="82"/>
      <c r="AI985" s="82"/>
      <c r="AJ985" s="82"/>
      <c r="AK985" s="82"/>
      <c r="AL985" s="82"/>
      <c r="AM985" s="147"/>
      <c r="AN985" s="82"/>
      <c r="AO985" s="82"/>
      <c r="AP985" s="82"/>
      <c r="AQ985" s="82"/>
      <c r="AR985" s="82"/>
      <c r="AS985" s="82"/>
      <c r="AT985" s="82"/>
      <c r="AU985" s="82"/>
      <c r="AV985" s="82"/>
      <c r="AW985" s="82"/>
      <c r="AX985" s="82"/>
      <c r="AY985" s="82"/>
      <c r="AZ985" s="82"/>
      <c r="BA985" s="82"/>
      <c r="BB985" s="147"/>
      <c r="BC985" s="82"/>
      <c r="BD985" s="82"/>
      <c r="BE985" s="82"/>
      <c r="BF985" s="82"/>
      <c r="BG985" s="82"/>
      <c r="BH985" s="82"/>
      <c r="BI985" s="82"/>
      <c r="BJ985" s="82"/>
      <c r="BK985" s="82"/>
      <c r="BL985" s="82"/>
      <c r="BM985" s="82"/>
      <c r="BN985" s="147"/>
      <c r="BO985" s="170"/>
      <c r="BP985" s="165"/>
    </row>
    <row r="986" spans="1:68" ht="22.5" customHeight="1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237"/>
      <c r="N986" s="82"/>
      <c r="O986" s="82"/>
      <c r="P986" s="82"/>
      <c r="Q986" s="82"/>
      <c r="R986" s="82"/>
      <c r="S986" s="82"/>
      <c r="T986" s="147"/>
      <c r="U986" s="82"/>
      <c r="V986" s="82"/>
      <c r="W986" s="82"/>
      <c r="X986" s="82"/>
      <c r="Y986" s="82"/>
      <c r="Z986" s="82"/>
      <c r="AA986" s="82"/>
      <c r="AB986" s="82"/>
      <c r="AC986" s="82"/>
      <c r="AD986" s="82"/>
      <c r="AE986" s="82"/>
      <c r="AF986" s="82"/>
      <c r="AG986" s="82"/>
      <c r="AH986" s="82"/>
      <c r="AI986" s="82"/>
      <c r="AJ986" s="82"/>
      <c r="AK986" s="82"/>
      <c r="AL986" s="82"/>
      <c r="AM986" s="147"/>
      <c r="AN986" s="82"/>
      <c r="AO986" s="82"/>
      <c r="AP986" s="82"/>
      <c r="AQ986" s="82"/>
      <c r="AR986" s="82"/>
      <c r="AS986" s="82"/>
      <c r="AT986" s="82"/>
      <c r="AU986" s="82"/>
      <c r="AV986" s="82"/>
      <c r="AW986" s="82"/>
      <c r="AX986" s="82"/>
      <c r="AY986" s="82"/>
      <c r="AZ986" s="82"/>
      <c r="BA986" s="82"/>
      <c r="BB986" s="147"/>
      <c r="BC986" s="82"/>
      <c r="BD986" s="82"/>
      <c r="BE986" s="82"/>
      <c r="BF986" s="82"/>
      <c r="BG986" s="82"/>
      <c r="BH986" s="82"/>
      <c r="BI986" s="82"/>
      <c r="BJ986" s="82"/>
      <c r="BK986" s="82"/>
      <c r="BL986" s="82"/>
      <c r="BM986" s="82"/>
      <c r="BN986" s="147"/>
      <c r="BO986" s="170"/>
      <c r="BP986" s="165"/>
    </row>
    <row r="987" spans="1:68" ht="22.5" customHeight="1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237"/>
      <c r="N987" s="82"/>
      <c r="O987" s="82"/>
      <c r="P987" s="82"/>
      <c r="Q987" s="82"/>
      <c r="R987" s="82"/>
      <c r="S987" s="82"/>
      <c r="T987" s="147"/>
      <c r="U987" s="82"/>
      <c r="V987" s="82"/>
      <c r="W987" s="82"/>
      <c r="X987" s="82"/>
      <c r="Y987" s="82"/>
      <c r="Z987" s="82"/>
      <c r="AA987" s="82"/>
      <c r="AB987" s="82"/>
      <c r="AC987" s="82"/>
      <c r="AD987" s="82"/>
      <c r="AE987" s="82"/>
      <c r="AF987" s="82"/>
      <c r="AG987" s="82"/>
      <c r="AH987" s="82"/>
      <c r="AI987" s="82"/>
      <c r="AJ987" s="82"/>
      <c r="AK987" s="82"/>
      <c r="AL987" s="82"/>
      <c r="AM987" s="147"/>
      <c r="AN987" s="82"/>
      <c r="AO987" s="82"/>
      <c r="AP987" s="82"/>
      <c r="AQ987" s="82"/>
      <c r="AR987" s="82"/>
      <c r="AS987" s="82"/>
      <c r="AT987" s="82"/>
      <c r="AU987" s="82"/>
      <c r="AV987" s="82"/>
      <c r="AW987" s="82"/>
      <c r="AX987" s="82"/>
      <c r="AY987" s="82"/>
      <c r="AZ987" s="82"/>
      <c r="BA987" s="82"/>
      <c r="BB987" s="147"/>
      <c r="BC987" s="82"/>
      <c r="BD987" s="82"/>
      <c r="BE987" s="82"/>
      <c r="BF987" s="82"/>
      <c r="BG987" s="82"/>
      <c r="BH987" s="82"/>
      <c r="BI987" s="82"/>
      <c r="BJ987" s="82"/>
      <c r="BK987" s="82"/>
      <c r="BL987" s="82"/>
      <c r="BM987" s="82"/>
      <c r="BN987" s="147"/>
      <c r="BO987" s="170"/>
      <c r="BP987" s="165"/>
    </row>
    <row r="988" spans="1:68" ht="22.5" customHeight="1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237"/>
      <c r="N988" s="82"/>
      <c r="O988" s="82"/>
      <c r="P988" s="82"/>
      <c r="Q988" s="82"/>
      <c r="R988" s="82"/>
      <c r="S988" s="82"/>
      <c r="T988" s="147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147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/>
      <c r="AX988" s="82"/>
      <c r="AY988" s="82"/>
      <c r="AZ988" s="82"/>
      <c r="BA988" s="82"/>
      <c r="BB988" s="147"/>
      <c r="BC988" s="82"/>
      <c r="BD988" s="82"/>
      <c r="BE988" s="82"/>
      <c r="BF988" s="82"/>
      <c r="BG988" s="82"/>
      <c r="BH988" s="82"/>
      <c r="BI988" s="82"/>
      <c r="BJ988" s="82"/>
      <c r="BK988" s="82"/>
      <c r="BL988" s="82"/>
      <c r="BM988" s="82"/>
      <c r="BN988" s="147"/>
      <c r="BO988" s="170"/>
      <c r="BP988" s="165"/>
    </row>
    <row r="989" spans="1:68" ht="22.5" customHeight="1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237"/>
      <c r="N989" s="82"/>
      <c r="O989" s="82"/>
      <c r="P989" s="82"/>
      <c r="Q989" s="82"/>
      <c r="R989" s="82"/>
      <c r="S989" s="82"/>
      <c r="T989" s="147"/>
      <c r="U989" s="82"/>
      <c r="V989" s="82"/>
      <c r="W989" s="82"/>
      <c r="X989" s="82"/>
      <c r="Y989" s="82"/>
      <c r="Z989" s="82"/>
      <c r="AA989" s="82"/>
      <c r="AB989" s="82"/>
      <c r="AC989" s="82"/>
      <c r="AD989" s="82"/>
      <c r="AE989" s="82"/>
      <c r="AF989" s="82"/>
      <c r="AG989" s="82"/>
      <c r="AH989" s="82"/>
      <c r="AI989" s="82"/>
      <c r="AJ989" s="82"/>
      <c r="AK989" s="82"/>
      <c r="AL989" s="82"/>
      <c r="AM989" s="147"/>
      <c r="AN989" s="82"/>
      <c r="AO989" s="82"/>
      <c r="AP989" s="82"/>
      <c r="AQ989" s="82"/>
      <c r="AR989" s="82"/>
      <c r="AS989" s="82"/>
      <c r="AT989" s="82"/>
      <c r="AU989" s="82"/>
      <c r="AV989" s="82"/>
      <c r="AW989" s="82"/>
      <c r="AX989" s="82"/>
      <c r="AY989" s="82"/>
      <c r="AZ989" s="82"/>
      <c r="BA989" s="82"/>
      <c r="BB989" s="147"/>
      <c r="BC989" s="82"/>
      <c r="BD989" s="82"/>
      <c r="BE989" s="82"/>
      <c r="BF989" s="82"/>
      <c r="BG989" s="82"/>
      <c r="BH989" s="82"/>
      <c r="BI989" s="82"/>
      <c r="BJ989" s="82"/>
      <c r="BK989" s="82"/>
      <c r="BL989" s="82"/>
      <c r="BM989" s="82"/>
      <c r="BN989" s="147"/>
      <c r="BO989" s="170"/>
      <c r="BP989" s="165"/>
    </row>
    <row r="990" spans="1:68" ht="22.5" customHeight="1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237"/>
      <c r="N990" s="82"/>
      <c r="O990" s="82"/>
      <c r="P990" s="82"/>
      <c r="Q990" s="82"/>
      <c r="R990" s="82"/>
      <c r="S990" s="82"/>
      <c r="T990" s="147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147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/>
      <c r="AZ990" s="82"/>
      <c r="BA990" s="82"/>
      <c r="BB990" s="147"/>
      <c r="BC990" s="82"/>
      <c r="BD990" s="82"/>
      <c r="BE990" s="82"/>
      <c r="BF990" s="82"/>
      <c r="BG990" s="82"/>
      <c r="BH990" s="82"/>
      <c r="BI990" s="82"/>
      <c r="BJ990" s="82"/>
      <c r="BK990" s="82"/>
      <c r="BL990" s="82"/>
      <c r="BM990" s="82"/>
      <c r="BN990" s="147"/>
      <c r="BO990" s="170"/>
      <c r="BP990" s="165"/>
    </row>
    <row r="991" spans="1:68" ht="22.5" customHeight="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237"/>
      <c r="N991" s="82"/>
      <c r="O991" s="82"/>
      <c r="P991" s="82"/>
      <c r="Q991" s="82"/>
      <c r="R991" s="82"/>
      <c r="S991" s="82"/>
      <c r="T991" s="147"/>
      <c r="U991" s="82"/>
      <c r="V991" s="82"/>
      <c r="W991" s="82"/>
      <c r="X991" s="82"/>
      <c r="Y991" s="82"/>
      <c r="Z991" s="82"/>
      <c r="AA991" s="82"/>
      <c r="AB991" s="82"/>
      <c r="AC991" s="82"/>
      <c r="AD991" s="82"/>
      <c r="AE991" s="82"/>
      <c r="AF991" s="82"/>
      <c r="AG991" s="82"/>
      <c r="AH991" s="82"/>
      <c r="AI991" s="82"/>
      <c r="AJ991" s="82"/>
      <c r="AK991" s="82"/>
      <c r="AL991" s="82"/>
      <c r="AM991" s="147"/>
      <c r="AN991" s="82"/>
      <c r="AO991" s="82"/>
      <c r="AP991" s="82"/>
      <c r="AQ991" s="82"/>
      <c r="AR991" s="82"/>
      <c r="AS991" s="82"/>
      <c r="AT991" s="82"/>
      <c r="AU991" s="82"/>
      <c r="AV991" s="82"/>
      <c r="AW991" s="82"/>
      <c r="AX991" s="82"/>
      <c r="AY991" s="82"/>
      <c r="AZ991" s="82"/>
      <c r="BA991" s="82"/>
      <c r="BB991" s="147"/>
      <c r="BC991" s="82"/>
      <c r="BD991" s="82"/>
      <c r="BE991" s="82"/>
      <c r="BF991" s="82"/>
      <c r="BG991" s="82"/>
      <c r="BH991" s="82"/>
      <c r="BI991" s="82"/>
      <c r="BJ991" s="82"/>
      <c r="BK991" s="82"/>
      <c r="BL991" s="82"/>
      <c r="BM991" s="82"/>
      <c r="BN991" s="147"/>
      <c r="BO991" s="170"/>
      <c r="BP991" s="165"/>
    </row>
    <row r="992" spans="1:68" ht="22.5" customHeight="1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237"/>
      <c r="N992" s="82"/>
      <c r="O992" s="82"/>
      <c r="P992" s="82"/>
      <c r="Q992" s="82"/>
      <c r="R992" s="82"/>
      <c r="S992" s="82"/>
      <c r="T992" s="147"/>
      <c r="U992" s="82"/>
      <c r="V992" s="82"/>
      <c r="W992" s="82"/>
      <c r="X992" s="82"/>
      <c r="Y992" s="82"/>
      <c r="Z992" s="82"/>
      <c r="AA992" s="82"/>
      <c r="AB992" s="82"/>
      <c r="AC992" s="82"/>
      <c r="AD992" s="82"/>
      <c r="AE992" s="82"/>
      <c r="AF992" s="82"/>
      <c r="AG992" s="82"/>
      <c r="AH992" s="82"/>
      <c r="AI992" s="82"/>
      <c r="AJ992" s="82"/>
      <c r="AK992" s="82"/>
      <c r="AL992" s="82"/>
      <c r="AM992" s="147"/>
      <c r="AN992" s="82"/>
      <c r="AO992" s="82"/>
      <c r="AP992" s="82"/>
      <c r="AQ992" s="82"/>
      <c r="AR992" s="82"/>
      <c r="AS992" s="82"/>
      <c r="AT992" s="82"/>
      <c r="AU992" s="82"/>
      <c r="AV992" s="82"/>
      <c r="AW992" s="82"/>
      <c r="AX992" s="82"/>
      <c r="AY992" s="82"/>
      <c r="AZ992" s="82"/>
      <c r="BA992" s="82"/>
      <c r="BB992" s="147"/>
      <c r="BC992" s="82"/>
      <c r="BD992" s="82"/>
      <c r="BE992" s="82"/>
      <c r="BF992" s="82"/>
      <c r="BG992" s="82"/>
      <c r="BH992" s="82"/>
      <c r="BI992" s="82"/>
      <c r="BJ992" s="82"/>
      <c r="BK992" s="82"/>
      <c r="BL992" s="82"/>
      <c r="BM992" s="82"/>
      <c r="BN992" s="147"/>
      <c r="BO992" s="170"/>
      <c r="BP992" s="165"/>
    </row>
    <row r="993" spans="1:68" ht="22.5" customHeight="1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237"/>
      <c r="N993" s="82"/>
      <c r="O993" s="82"/>
      <c r="P993" s="82"/>
      <c r="Q993" s="82"/>
      <c r="R993" s="82"/>
      <c r="S993" s="82"/>
      <c r="T993" s="147"/>
      <c r="U993" s="82"/>
      <c r="V993" s="82"/>
      <c r="W993" s="82"/>
      <c r="X993" s="82"/>
      <c r="Y993" s="82"/>
      <c r="Z993" s="82"/>
      <c r="AA993" s="82"/>
      <c r="AB993" s="82"/>
      <c r="AC993" s="82"/>
      <c r="AD993" s="82"/>
      <c r="AE993" s="82"/>
      <c r="AF993" s="82"/>
      <c r="AG993" s="82"/>
      <c r="AH993" s="82"/>
      <c r="AI993" s="82"/>
      <c r="AJ993" s="82"/>
      <c r="AK993" s="82"/>
      <c r="AL993" s="82"/>
      <c r="AM993" s="147"/>
      <c r="AN993" s="82"/>
      <c r="AO993" s="82"/>
      <c r="AP993" s="82"/>
      <c r="AQ993" s="82"/>
      <c r="AR993" s="82"/>
      <c r="AS993" s="82"/>
      <c r="AT993" s="82"/>
      <c r="AU993" s="82"/>
      <c r="AV993" s="82"/>
      <c r="AW993" s="82"/>
      <c r="AX993" s="82"/>
      <c r="AY993" s="82"/>
      <c r="AZ993" s="82"/>
      <c r="BA993" s="82"/>
      <c r="BB993" s="147"/>
      <c r="BC993" s="82"/>
      <c r="BD993" s="82"/>
      <c r="BE993" s="82"/>
      <c r="BF993" s="82"/>
      <c r="BG993" s="82"/>
      <c r="BH993" s="82"/>
      <c r="BI993" s="82"/>
      <c r="BJ993" s="82"/>
      <c r="BK993" s="82"/>
      <c r="BL993" s="82"/>
      <c r="BM993" s="82"/>
      <c r="BN993" s="147"/>
      <c r="BO993" s="170"/>
      <c r="BP993" s="165"/>
    </row>
    <row r="994" spans="1:68" ht="22.5" customHeight="1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237"/>
      <c r="N994" s="82"/>
      <c r="O994" s="82"/>
      <c r="P994" s="82"/>
      <c r="Q994" s="82"/>
      <c r="R994" s="82"/>
      <c r="S994" s="82"/>
      <c r="T994" s="147"/>
      <c r="U994" s="82"/>
      <c r="V994" s="82"/>
      <c r="W994" s="82"/>
      <c r="X994" s="82"/>
      <c r="Y994" s="82"/>
      <c r="Z994" s="82"/>
      <c r="AA994" s="82"/>
      <c r="AB994" s="82"/>
      <c r="AC994" s="82"/>
      <c r="AD994" s="82"/>
      <c r="AE994" s="82"/>
      <c r="AF994" s="82"/>
      <c r="AG994" s="82"/>
      <c r="AH994" s="82"/>
      <c r="AI994" s="82"/>
      <c r="AJ994" s="82"/>
      <c r="AK994" s="82"/>
      <c r="AL994" s="82"/>
      <c r="AM994" s="147"/>
      <c r="AN994" s="82"/>
      <c r="AO994" s="82"/>
      <c r="AP994" s="82"/>
      <c r="AQ994" s="82"/>
      <c r="AR994" s="82"/>
      <c r="AS994" s="82"/>
      <c r="AT994" s="82"/>
      <c r="AU994" s="82"/>
      <c r="AV994" s="82"/>
      <c r="AW994" s="82"/>
      <c r="AX994" s="82"/>
      <c r="AY994" s="82"/>
      <c r="AZ994" s="82"/>
      <c r="BA994" s="82"/>
      <c r="BB994" s="147"/>
      <c r="BC994" s="82"/>
      <c r="BD994" s="82"/>
      <c r="BE994" s="82"/>
      <c r="BF994" s="82"/>
      <c r="BG994" s="82"/>
      <c r="BH994" s="82"/>
      <c r="BI994" s="82"/>
      <c r="BJ994" s="82"/>
      <c r="BK994" s="82"/>
      <c r="BL994" s="82"/>
      <c r="BM994" s="82"/>
      <c r="BN994" s="147"/>
      <c r="BO994" s="170"/>
      <c r="BP994" s="165"/>
    </row>
    <row r="995" spans="1:68" ht="22.5" customHeight="1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237"/>
      <c r="N995" s="82"/>
      <c r="O995" s="82"/>
      <c r="P995" s="82"/>
      <c r="Q995" s="82"/>
      <c r="R995" s="82"/>
      <c r="S995" s="82"/>
      <c r="T995" s="147"/>
      <c r="U995" s="82"/>
      <c r="V995" s="82"/>
      <c r="W995" s="82"/>
      <c r="X995" s="82"/>
      <c r="Y995" s="82"/>
      <c r="Z995" s="82"/>
      <c r="AA995" s="82"/>
      <c r="AB995" s="82"/>
      <c r="AC995" s="82"/>
      <c r="AD995" s="82"/>
      <c r="AE995" s="82"/>
      <c r="AF995" s="82"/>
      <c r="AG995" s="82"/>
      <c r="AH995" s="82"/>
      <c r="AI995" s="82"/>
      <c r="AJ995" s="82"/>
      <c r="AK995" s="82"/>
      <c r="AL995" s="82"/>
      <c r="AM995" s="147"/>
      <c r="AN995" s="82"/>
      <c r="AO995" s="82"/>
      <c r="AP995" s="82"/>
      <c r="AQ995" s="82"/>
      <c r="AR995" s="82"/>
      <c r="AS995" s="82"/>
      <c r="AT995" s="82"/>
      <c r="AU995" s="82"/>
      <c r="AV995" s="82"/>
      <c r="AW995" s="82"/>
      <c r="AX995" s="82"/>
      <c r="AY995" s="82"/>
      <c r="AZ995" s="82"/>
      <c r="BA995" s="82"/>
      <c r="BB995" s="147"/>
      <c r="BC995" s="82"/>
      <c r="BD995" s="82"/>
      <c r="BE995" s="82"/>
      <c r="BF995" s="82"/>
      <c r="BG995" s="82"/>
      <c r="BH995" s="82"/>
      <c r="BI995" s="82"/>
      <c r="BJ995" s="82"/>
      <c r="BK995" s="82"/>
      <c r="BL995" s="82"/>
      <c r="BM995" s="82"/>
      <c r="BN995" s="147"/>
      <c r="BO995" s="170"/>
      <c r="BP995" s="165"/>
    </row>
    <row r="996" spans="1:68" ht="22.5" customHeight="1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237"/>
      <c r="N996" s="82"/>
      <c r="O996" s="82"/>
      <c r="P996" s="82"/>
      <c r="Q996" s="82"/>
      <c r="R996" s="82"/>
      <c r="S996" s="82"/>
      <c r="T996" s="147"/>
      <c r="U996" s="82"/>
      <c r="V996" s="82"/>
      <c r="W996" s="82"/>
      <c r="X996" s="82"/>
      <c r="Y996" s="82"/>
      <c r="Z996" s="82"/>
      <c r="AA996" s="82"/>
      <c r="AB996" s="82"/>
      <c r="AC996" s="82"/>
      <c r="AD996" s="82"/>
      <c r="AE996" s="82"/>
      <c r="AF996" s="82"/>
      <c r="AG996" s="82"/>
      <c r="AH996" s="82"/>
      <c r="AI996" s="82"/>
      <c r="AJ996" s="82"/>
      <c r="AK996" s="82"/>
      <c r="AL996" s="82"/>
      <c r="AM996" s="147"/>
      <c r="AN996" s="82"/>
      <c r="AO996" s="82"/>
      <c r="AP996" s="82"/>
      <c r="AQ996" s="82"/>
      <c r="AR996" s="82"/>
      <c r="AS996" s="82"/>
      <c r="AT996" s="82"/>
      <c r="AU996" s="82"/>
      <c r="AV996" s="82"/>
      <c r="AW996" s="82"/>
      <c r="AX996" s="82"/>
      <c r="AY996" s="82"/>
      <c r="AZ996" s="82"/>
      <c r="BA996" s="82"/>
      <c r="BB996" s="147"/>
      <c r="BC996" s="82"/>
      <c r="BD996" s="82"/>
      <c r="BE996" s="82"/>
      <c r="BF996" s="82"/>
      <c r="BG996" s="82"/>
      <c r="BH996" s="82"/>
      <c r="BI996" s="82"/>
      <c r="BJ996" s="82"/>
      <c r="BK996" s="82"/>
      <c r="BL996" s="82"/>
      <c r="BM996" s="82"/>
      <c r="BN996" s="147"/>
      <c r="BO996" s="170"/>
      <c r="BP996" s="165"/>
    </row>
    <row r="997" spans="1:68" ht="22.5" customHeight="1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237"/>
      <c r="N997" s="82"/>
      <c r="O997" s="82"/>
      <c r="P997" s="82"/>
      <c r="Q997" s="82"/>
      <c r="R997" s="82"/>
      <c r="S997" s="82"/>
      <c r="T997" s="147"/>
      <c r="U997" s="82"/>
      <c r="V997" s="82"/>
      <c r="W997" s="82"/>
      <c r="X997" s="82"/>
      <c r="Y997" s="82"/>
      <c r="Z997" s="82"/>
      <c r="AA997" s="82"/>
      <c r="AB997" s="82"/>
      <c r="AC997" s="82"/>
      <c r="AD997" s="82"/>
      <c r="AE997" s="82"/>
      <c r="AF997" s="82"/>
      <c r="AG997" s="82"/>
      <c r="AH997" s="82"/>
      <c r="AI997" s="82"/>
      <c r="AJ997" s="82"/>
      <c r="AK997" s="82"/>
      <c r="AL997" s="82"/>
      <c r="AM997" s="147"/>
      <c r="AN997" s="82"/>
      <c r="AO997" s="82"/>
      <c r="AP997" s="82"/>
      <c r="AQ997" s="82"/>
      <c r="AR997" s="82"/>
      <c r="AS997" s="82"/>
      <c r="AT997" s="82"/>
      <c r="AU997" s="82"/>
      <c r="AV997" s="82"/>
      <c r="AW997" s="82"/>
      <c r="AX997" s="82"/>
      <c r="AY997" s="82"/>
      <c r="AZ997" s="82"/>
      <c r="BA997" s="82"/>
      <c r="BB997" s="147"/>
      <c r="BC997" s="82"/>
      <c r="BD997" s="82"/>
      <c r="BE997" s="82"/>
      <c r="BF997" s="82"/>
      <c r="BG997" s="82"/>
      <c r="BH997" s="82"/>
      <c r="BI997" s="82"/>
      <c r="BJ997" s="82"/>
      <c r="BK997" s="82"/>
      <c r="BL997" s="82"/>
      <c r="BM997" s="82"/>
      <c r="BN997" s="147"/>
      <c r="BO997" s="170"/>
      <c r="BP997" s="165"/>
    </row>
    <row r="998" spans="1:68" ht="22.5" customHeight="1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237"/>
      <c r="N998" s="82"/>
      <c r="O998" s="82"/>
      <c r="P998" s="82"/>
      <c r="Q998" s="82"/>
      <c r="R998" s="82"/>
      <c r="S998" s="82"/>
      <c r="T998" s="147"/>
      <c r="U998" s="82"/>
      <c r="V998" s="82"/>
      <c r="W998" s="82"/>
      <c r="X998" s="82"/>
      <c r="Y998" s="82"/>
      <c r="Z998" s="82"/>
      <c r="AA998" s="82"/>
      <c r="AB998" s="82"/>
      <c r="AC998" s="82"/>
      <c r="AD998" s="82"/>
      <c r="AE998" s="82"/>
      <c r="AF998" s="82"/>
      <c r="AG998" s="82"/>
      <c r="AH998" s="82"/>
      <c r="AI998" s="82"/>
      <c r="AJ998" s="82"/>
      <c r="AK998" s="82"/>
      <c r="AL998" s="82"/>
      <c r="AM998" s="147"/>
      <c r="AN998" s="82"/>
      <c r="AO998" s="82"/>
      <c r="AP998" s="82"/>
      <c r="AQ998" s="82"/>
      <c r="AR998" s="82"/>
      <c r="AS998" s="82"/>
      <c r="AT998" s="82"/>
      <c r="AU998" s="82"/>
      <c r="AV998" s="82"/>
      <c r="AW998" s="82"/>
      <c r="AX998" s="82"/>
      <c r="AY998" s="82"/>
      <c r="AZ998" s="82"/>
      <c r="BA998" s="82"/>
      <c r="BB998" s="147"/>
      <c r="BC998" s="82"/>
      <c r="BD998" s="82"/>
      <c r="BE998" s="82"/>
      <c r="BF998" s="82"/>
      <c r="BG998" s="82"/>
      <c r="BH998" s="82"/>
      <c r="BI998" s="82"/>
      <c r="BJ998" s="82"/>
      <c r="BK998" s="82"/>
      <c r="BL998" s="82"/>
      <c r="BM998" s="82"/>
      <c r="BN998" s="147"/>
      <c r="BO998" s="170"/>
      <c r="BP998" s="165"/>
    </row>
    <row r="999" spans="1:68" ht="22.5" customHeight="1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237"/>
      <c r="N999" s="82"/>
      <c r="O999" s="82"/>
      <c r="P999" s="82"/>
      <c r="Q999" s="82"/>
      <c r="R999" s="82"/>
      <c r="S999" s="82"/>
      <c r="T999" s="147"/>
      <c r="U999" s="82"/>
      <c r="V999" s="82"/>
      <c r="W999" s="82"/>
      <c r="X999" s="82"/>
      <c r="Y999" s="82"/>
      <c r="Z999" s="82"/>
      <c r="AA999" s="82"/>
      <c r="AB999" s="82"/>
      <c r="AC999" s="82"/>
      <c r="AD999" s="82"/>
      <c r="AE999" s="82"/>
      <c r="AF999" s="82"/>
      <c r="AG999" s="82"/>
      <c r="AH999" s="82"/>
      <c r="AI999" s="82"/>
      <c r="AJ999" s="82"/>
      <c r="AK999" s="82"/>
      <c r="AL999" s="82"/>
      <c r="AM999" s="147"/>
      <c r="AN999" s="82"/>
      <c r="AO999" s="82"/>
      <c r="AP999" s="82"/>
      <c r="AQ999" s="82"/>
      <c r="AR999" s="82"/>
      <c r="AS999" s="82"/>
      <c r="AT999" s="82"/>
      <c r="AU999" s="82"/>
      <c r="AV999" s="82"/>
      <c r="AW999" s="82"/>
      <c r="AX999" s="82"/>
      <c r="AY999" s="82"/>
      <c r="AZ999" s="82"/>
      <c r="BA999" s="82"/>
      <c r="BB999" s="147"/>
      <c r="BC999" s="82"/>
      <c r="BD999" s="82"/>
      <c r="BE999" s="82"/>
      <c r="BF999" s="82"/>
      <c r="BG999" s="82"/>
      <c r="BH999" s="82"/>
      <c r="BI999" s="82"/>
      <c r="BJ999" s="82"/>
      <c r="BK999" s="82"/>
      <c r="BL999" s="82"/>
      <c r="BM999" s="82"/>
      <c r="BN999" s="147"/>
      <c r="BO999" s="170"/>
      <c r="BP999" s="165"/>
    </row>
    <row r="1000" spans="1:68" ht="22.5" customHeight="1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237"/>
      <c r="N1000" s="82"/>
      <c r="O1000" s="82"/>
      <c r="P1000" s="82"/>
      <c r="Q1000" s="82"/>
      <c r="R1000" s="82"/>
      <c r="S1000" s="82"/>
      <c r="T1000" s="147"/>
      <c r="U1000" s="82"/>
      <c r="V1000" s="82"/>
      <c r="W1000" s="82"/>
      <c r="X1000" s="82"/>
      <c r="Y1000" s="82"/>
      <c r="Z1000" s="82"/>
      <c r="AA1000" s="82"/>
      <c r="AB1000" s="82"/>
      <c r="AC1000" s="82"/>
      <c r="AD1000" s="82"/>
      <c r="AE1000" s="82"/>
      <c r="AF1000" s="82"/>
      <c r="AG1000" s="82"/>
      <c r="AH1000" s="82"/>
      <c r="AI1000" s="82"/>
      <c r="AJ1000" s="82"/>
      <c r="AK1000" s="82"/>
      <c r="AL1000" s="82"/>
      <c r="AM1000" s="147"/>
      <c r="AN1000" s="82"/>
      <c r="AO1000" s="82"/>
      <c r="AP1000" s="82"/>
      <c r="AQ1000" s="82"/>
      <c r="AR1000" s="82"/>
      <c r="AS1000" s="82"/>
      <c r="AT1000" s="82"/>
      <c r="AU1000" s="82"/>
      <c r="AV1000" s="82"/>
      <c r="AW1000" s="82"/>
      <c r="AX1000" s="82"/>
      <c r="AY1000" s="82"/>
      <c r="AZ1000" s="82"/>
      <c r="BA1000" s="82"/>
      <c r="BB1000" s="147"/>
      <c r="BC1000" s="82"/>
      <c r="BD1000" s="82"/>
      <c r="BE1000" s="82"/>
      <c r="BF1000" s="82"/>
      <c r="BG1000" s="82"/>
      <c r="BH1000" s="82"/>
      <c r="BI1000" s="82"/>
      <c r="BJ1000" s="82"/>
      <c r="BK1000" s="82"/>
      <c r="BL1000" s="82"/>
      <c r="BM1000" s="82"/>
      <c r="BN1000" s="147"/>
      <c r="BO1000" s="170"/>
      <c r="BP1000" s="165"/>
    </row>
  </sheetData>
  <mergeCells count="110"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BN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6128"/>
    <pageSetUpPr fitToPage="1"/>
  </sheetPr>
  <dimension ref="A1:Z1000"/>
  <sheetViews>
    <sheetView showGridLines="0" topLeftCell="A25" workbookViewId="0">
      <selection activeCell="E40" sqref="E40:K40"/>
    </sheetView>
  </sheetViews>
  <sheetFormatPr defaultColWidth="12.625" defaultRowHeight="15" customHeight="1"/>
  <cols>
    <col min="1" max="1" width="20.375" style="84" customWidth="1"/>
    <col min="2" max="2" width="4" style="84" customWidth="1"/>
    <col min="3" max="3" width="6.875" style="84" customWidth="1"/>
    <col min="4" max="4" width="21.125" style="84" customWidth="1"/>
    <col min="5" max="9" width="6.5" style="84" customWidth="1"/>
    <col min="10" max="10" width="8.25" style="84" customWidth="1"/>
    <col min="11" max="11" width="8.625" style="84" customWidth="1"/>
    <col min="12" max="26" width="20.375" style="84" customWidth="1"/>
    <col min="27" max="16384" width="12.625" style="84"/>
  </cols>
  <sheetData>
    <row r="1" spans="1:26" ht="20.25" customHeight="1">
      <c r="A1" s="79"/>
      <c r="B1" s="369" t="s">
        <v>102</v>
      </c>
      <c r="C1" s="254"/>
      <c r="D1" s="254"/>
      <c r="E1" s="254"/>
      <c r="F1" s="254"/>
      <c r="G1" s="254"/>
      <c r="H1" s="254"/>
      <c r="I1" s="254"/>
      <c r="J1" s="254"/>
      <c r="K1" s="254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20.25" customHeight="1">
      <c r="A2" s="79"/>
      <c r="B2" s="185"/>
      <c r="C2" s="185"/>
      <c r="D2" s="369" t="str">
        <f>บันทึกข้อความ!Q9&amp;" ปีการศึกษา "&amp;บันทึกข้อความ!Q10</f>
        <v>ชั้นมัธยมศึกษาปีที่ 2/1 ปีการศึกษา 2564</v>
      </c>
      <c r="E2" s="254"/>
      <c r="F2" s="254"/>
      <c r="G2" s="254"/>
      <c r="H2" s="254"/>
      <c r="I2" s="254"/>
      <c r="J2" s="254"/>
      <c r="K2" s="185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0.25" customHeight="1">
      <c r="A3" s="79"/>
      <c r="B3" s="370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71"/>
      <c r="D3" s="371"/>
      <c r="E3" s="371"/>
      <c r="F3" s="371"/>
      <c r="G3" s="371"/>
      <c r="H3" s="371"/>
      <c r="I3" s="371"/>
      <c r="J3" s="371"/>
      <c r="K3" s="371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20.25" customHeight="1">
      <c r="A4" s="79"/>
      <c r="B4" s="372" t="s">
        <v>2</v>
      </c>
      <c r="C4" s="373" t="s">
        <v>103</v>
      </c>
      <c r="D4" s="372" t="s">
        <v>31</v>
      </c>
      <c r="E4" s="374" t="s">
        <v>104</v>
      </c>
      <c r="F4" s="375"/>
      <c r="G4" s="375"/>
      <c r="H4" s="375"/>
      <c r="I4" s="376"/>
      <c r="J4" s="367" t="s">
        <v>38</v>
      </c>
      <c r="K4" s="367" t="s">
        <v>39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78" customHeight="1">
      <c r="A5" s="79"/>
      <c r="B5" s="368"/>
      <c r="C5" s="368"/>
      <c r="D5" s="368"/>
      <c r="E5" s="231" t="s">
        <v>23</v>
      </c>
      <c r="F5" s="231" t="s">
        <v>24</v>
      </c>
      <c r="G5" s="231" t="s">
        <v>25</v>
      </c>
      <c r="H5" s="231" t="s">
        <v>26</v>
      </c>
      <c r="I5" s="231" t="s">
        <v>105</v>
      </c>
      <c r="J5" s="368"/>
      <c r="K5" s="368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20.100000000000001" customHeight="1">
      <c r="A6" s="186"/>
      <c r="B6" s="187">
        <v>1</v>
      </c>
      <c r="C6" s="188">
        <f>IF(กรอกคะแนนประเมิน!B10="","",กรอกคะแนนประเมิน!B10)</f>
        <v>17917</v>
      </c>
      <c r="D6" s="189" t="str">
        <f>IF(กรอกคะแนนประเมิน!C10="","",กรอกคะแนนประเมิน!C10)</f>
        <v>เด็กชายพิทักษ์พงศ์  ฤทธิ์สุวรรณ</v>
      </c>
      <c r="E6" s="190" t="e">
        <f>กรอกคะแนนประเมิน!M10</f>
        <v>#N/A</v>
      </c>
      <c r="F6" s="190" t="e">
        <f>กรอกคะแนนประเมิน!T10</f>
        <v>#N/A</v>
      </c>
      <c r="G6" s="190" t="e">
        <f>กรอกคะแนนประเมิน!AM10</f>
        <v>#N/A</v>
      </c>
      <c r="H6" s="190" t="e">
        <f>กรอกคะแนนประเมิน!BB10</f>
        <v>#N/A</v>
      </c>
      <c r="I6" s="190" t="e">
        <f>กรอกคะแนนประเมิน!BN10</f>
        <v>#N/A</v>
      </c>
      <c r="J6" s="191" t="e">
        <f>MODE(E6:I6)</f>
        <v>#N/A</v>
      </c>
      <c r="K6" s="139" t="e">
        <f t="shared" ref="K6:K45" si="0">IF(J6="","",IF(J6=3,"ดีเยี่ยม",IF(J6=2,"ดี",IF(J6=1,"พอใช้","ปรับปรุง"))))</f>
        <v>#N/A</v>
      </c>
      <c r="L6" s="186"/>
      <c r="M6" s="209">
        <f>COUNTIF(E6:E42,3)</f>
        <v>0</v>
      </c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</row>
    <row r="7" spans="1:26" ht="20.100000000000001" customHeight="1">
      <c r="A7" s="186"/>
      <c r="B7" s="187">
        <v>2</v>
      </c>
      <c r="C7" s="188">
        <f>IF(กรอกคะแนนประเมิน!B11="","",กรอกคะแนนประเมิน!B11)</f>
        <v>18236</v>
      </c>
      <c r="D7" s="189" t="str">
        <f>IF(กรอกคะแนนประเมิน!C11="","",กรอกคะแนนประเมิน!C11)</f>
        <v>เด็กชายชยธร เพชรนก</v>
      </c>
      <c r="E7" s="190" t="e">
        <f>กรอกคะแนนประเมิน!M11</f>
        <v>#N/A</v>
      </c>
      <c r="F7" s="190" t="e">
        <f>กรอกคะแนนประเมิน!T11</f>
        <v>#N/A</v>
      </c>
      <c r="G7" s="190" t="e">
        <f>กรอกคะแนนประเมิน!AM11</f>
        <v>#N/A</v>
      </c>
      <c r="H7" s="190" t="e">
        <f>กรอกคะแนนประเมิน!BB11</f>
        <v>#N/A</v>
      </c>
      <c r="I7" s="190" t="e">
        <f>กรอกคะแนนประเมิน!BN11</f>
        <v>#N/A</v>
      </c>
      <c r="J7" s="191" t="e">
        <f t="shared" ref="J7:J45" si="1">MODE(E7:I7)</f>
        <v>#N/A</v>
      </c>
      <c r="K7" s="139" t="e">
        <f t="shared" si="0"/>
        <v>#N/A</v>
      </c>
      <c r="L7" s="186"/>
      <c r="M7" s="209">
        <f>COUNTIF(F6:F42,3)</f>
        <v>0</v>
      </c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20.100000000000001" customHeight="1">
      <c r="A8" s="186"/>
      <c r="B8" s="187">
        <v>3</v>
      </c>
      <c r="C8" s="188">
        <f>IF(กรอกคะแนนประเมิน!B12="","",กรอกคะแนนประเมิน!B12)</f>
        <v>18237</v>
      </c>
      <c r="D8" s="189" t="str">
        <f>IF(กรอกคะแนนประเมิน!C12="","",กรอกคะแนนประเมิน!C12)</f>
        <v>เด็กชายฐิติพงศ์ ท้าวเคหะ</v>
      </c>
      <c r="E8" s="190" t="e">
        <f>กรอกคะแนนประเมิน!M12</f>
        <v>#N/A</v>
      </c>
      <c r="F8" s="190" t="e">
        <f>กรอกคะแนนประเมิน!T12</f>
        <v>#N/A</v>
      </c>
      <c r="G8" s="190" t="e">
        <f>กรอกคะแนนประเมิน!AM12</f>
        <v>#N/A</v>
      </c>
      <c r="H8" s="190" t="e">
        <f>กรอกคะแนนประเมิน!BB12</f>
        <v>#N/A</v>
      </c>
      <c r="I8" s="190" t="e">
        <f>กรอกคะแนนประเมิน!BN12</f>
        <v>#N/A</v>
      </c>
      <c r="J8" s="191" t="e">
        <f t="shared" si="1"/>
        <v>#N/A</v>
      </c>
      <c r="K8" s="139" t="e">
        <f t="shared" si="0"/>
        <v>#N/A</v>
      </c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</row>
    <row r="9" spans="1:26" ht="20.100000000000001" customHeight="1">
      <c r="A9" s="186"/>
      <c r="B9" s="187">
        <v>4</v>
      </c>
      <c r="C9" s="188">
        <f>IF(กรอกคะแนนประเมิน!B13="","",กรอกคะแนนประเมิน!B13)</f>
        <v>18238</v>
      </c>
      <c r="D9" s="189" t="str">
        <f>IF(กรอกคะแนนประเมิน!C13="","",กรอกคะแนนประเมิน!C13)</f>
        <v>เด็กชายณัฏฐชัย สำราญรส</v>
      </c>
      <c r="E9" s="190" t="e">
        <f>กรอกคะแนนประเมิน!M13</f>
        <v>#N/A</v>
      </c>
      <c r="F9" s="190" t="e">
        <f>กรอกคะแนนประเมิน!T13</f>
        <v>#N/A</v>
      </c>
      <c r="G9" s="190" t="e">
        <f>กรอกคะแนนประเมิน!AM13</f>
        <v>#N/A</v>
      </c>
      <c r="H9" s="190" t="e">
        <f>กรอกคะแนนประเมิน!BB13</f>
        <v>#N/A</v>
      </c>
      <c r="I9" s="190" t="e">
        <f>กรอกคะแนนประเมิน!BN13</f>
        <v>#N/A</v>
      </c>
      <c r="J9" s="191" t="e">
        <f t="shared" si="1"/>
        <v>#N/A</v>
      </c>
      <c r="K9" s="139" t="e">
        <f t="shared" si="0"/>
        <v>#N/A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1:26" ht="20.100000000000001" customHeight="1">
      <c r="A10" s="186"/>
      <c r="B10" s="187">
        <v>5</v>
      </c>
      <c r="C10" s="188">
        <f>IF(กรอกคะแนนประเมิน!B14="","",กรอกคะแนนประเมิน!B14)</f>
        <v>18239</v>
      </c>
      <c r="D10" s="189" t="str">
        <f>IF(กรอกคะแนนประเมิน!C14="","",กรอกคะแนนประเมิน!C14)</f>
        <v>เด็กชายณัฐกรณ์  วิลาชัย</v>
      </c>
      <c r="E10" s="190" t="e">
        <f>กรอกคะแนนประเมิน!M14</f>
        <v>#N/A</v>
      </c>
      <c r="F10" s="190" t="e">
        <f>กรอกคะแนนประเมิน!T14</f>
        <v>#N/A</v>
      </c>
      <c r="G10" s="190" t="e">
        <f>กรอกคะแนนประเมิน!AM14</f>
        <v>#N/A</v>
      </c>
      <c r="H10" s="190" t="e">
        <f>กรอกคะแนนประเมิน!BB14</f>
        <v>#N/A</v>
      </c>
      <c r="I10" s="190" t="e">
        <f>กรอกคะแนนประเมิน!BN14</f>
        <v>#N/A</v>
      </c>
      <c r="J10" s="191" t="e">
        <f t="shared" si="1"/>
        <v>#N/A</v>
      </c>
      <c r="K10" s="139" t="e">
        <f t="shared" si="0"/>
        <v>#N/A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</row>
    <row r="11" spans="1:26" ht="20.100000000000001" customHeight="1">
      <c r="A11" s="186"/>
      <c r="B11" s="187">
        <v>6</v>
      </c>
      <c r="C11" s="188">
        <f>IF(กรอกคะแนนประเมิน!B15="","",กรอกคะแนนประเมิน!B15)</f>
        <v>18240</v>
      </c>
      <c r="D11" s="189" t="str">
        <f>IF(กรอกคะแนนประเมิน!C15="","",กรอกคะแนนประเมิน!C15)</f>
        <v>เด็กชายณัฐวุฒิ พันธ์ผาด</v>
      </c>
      <c r="E11" s="190" t="e">
        <f>กรอกคะแนนประเมิน!M15</f>
        <v>#N/A</v>
      </c>
      <c r="F11" s="190" t="e">
        <f>กรอกคะแนนประเมิน!T15</f>
        <v>#N/A</v>
      </c>
      <c r="G11" s="190" t="e">
        <f>กรอกคะแนนประเมิน!AM15</f>
        <v>#N/A</v>
      </c>
      <c r="H11" s="190" t="e">
        <f>กรอกคะแนนประเมิน!BB15</f>
        <v>#N/A</v>
      </c>
      <c r="I11" s="190" t="e">
        <f>กรอกคะแนนประเมิน!BN15</f>
        <v>#N/A</v>
      </c>
      <c r="J11" s="191" t="e">
        <f t="shared" si="1"/>
        <v>#N/A</v>
      </c>
      <c r="K11" s="139" t="e">
        <f t="shared" si="0"/>
        <v>#N/A</v>
      </c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</row>
    <row r="12" spans="1:26" ht="20.100000000000001" customHeight="1">
      <c r="A12" s="186"/>
      <c r="B12" s="187">
        <v>7</v>
      </c>
      <c r="C12" s="188">
        <f>IF(กรอกคะแนนประเมิน!B16="","",กรอกคะแนนประเมิน!B16)</f>
        <v>18241</v>
      </c>
      <c r="D12" s="189" t="str">
        <f>IF(กรอกคะแนนประเมิน!C16="","",กรอกคะแนนประเมิน!C16)</f>
        <v>เด็กชายณัฐวุฒิ อาฐนาค</v>
      </c>
      <c r="E12" s="190" t="e">
        <f>กรอกคะแนนประเมิน!M16</f>
        <v>#N/A</v>
      </c>
      <c r="F12" s="190" t="e">
        <f>กรอกคะแนนประเมิน!T16</f>
        <v>#N/A</v>
      </c>
      <c r="G12" s="190" t="e">
        <f>กรอกคะแนนประเมิน!AM16</f>
        <v>#N/A</v>
      </c>
      <c r="H12" s="190" t="e">
        <f>กรอกคะแนนประเมิน!BB16</f>
        <v>#N/A</v>
      </c>
      <c r="I12" s="190" t="e">
        <f>กรอกคะแนนประเมิน!BN16</f>
        <v>#N/A</v>
      </c>
      <c r="J12" s="191" t="e">
        <f t="shared" si="1"/>
        <v>#N/A</v>
      </c>
      <c r="K12" s="139" t="e">
        <f t="shared" si="0"/>
        <v>#N/A</v>
      </c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20.100000000000001" customHeight="1">
      <c r="A13" s="186"/>
      <c r="B13" s="187">
        <v>8</v>
      </c>
      <c r="C13" s="188">
        <f>IF(กรอกคะแนนประเมิน!B17="","",กรอกคะแนนประเมิน!B17)</f>
        <v>18242</v>
      </c>
      <c r="D13" s="189" t="str">
        <f>IF(กรอกคะแนนประเมิน!C17="","",กรอกคะแนนประเมิน!C17)</f>
        <v>เด็กชายธนวัตร  ภูสิมมา</v>
      </c>
      <c r="E13" s="190" t="e">
        <f>กรอกคะแนนประเมิน!M17</f>
        <v>#N/A</v>
      </c>
      <c r="F13" s="190" t="e">
        <f>กรอกคะแนนประเมิน!T17</f>
        <v>#N/A</v>
      </c>
      <c r="G13" s="190" t="e">
        <f>กรอกคะแนนประเมิน!AM17</f>
        <v>#N/A</v>
      </c>
      <c r="H13" s="190" t="e">
        <f>กรอกคะแนนประเมิน!BB17</f>
        <v>#N/A</v>
      </c>
      <c r="I13" s="190" t="e">
        <f>กรอกคะแนนประเมิน!BN17</f>
        <v>#N/A</v>
      </c>
      <c r="J13" s="191" t="e">
        <f t="shared" si="1"/>
        <v>#N/A</v>
      </c>
      <c r="K13" s="139" t="e">
        <f t="shared" si="0"/>
        <v>#N/A</v>
      </c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20.100000000000001" customHeight="1">
      <c r="A14" s="186"/>
      <c r="B14" s="187">
        <v>9</v>
      </c>
      <c r="C14" s="188">
        <f>IF(กรอกคะแนนประเมิน!B18="","",กรอกคะแนนประเมิน!B18)</f>
        <v>18243</v>
      </c>
      <c r="D14" s="189" t="str">
        <f>IF(กรอกคะแนนประเมิน!C18="","",กรอกคะแนนประเมิน!C18)</f>
        <v>เด็กชายธนาโชค จำเริญสัตย์</v>
      </c>
      <c r="E14" s="190" t="e">
        <f>กรอกคะแนนประเมิน!M18</f>
        <v>#N/A</v>
      </c>
      <c r="F14" s="190" t="e">
        <f>กรอกคะแนนประเมิน!T18</f>
        <v>#N/A</v>
      </c>
      <c r="G14" s="190" t="e">
        <f>กรอกคะแนนประเมิน!AM18</f>
        <v>#N/A</v>
      </c>
      <c r="H14" s="190" t="e">
        <f>กรอกคะแนนประเมิน!BB18</f>
        <v>#N/A</v>
      </c>
      <c r="I14" s="190" t="e">
        <f>กรอกคะแนนประเมิน!BN18</f>
        <v>#N/A</v>
      </c>
      <c r="J14" s="191" t="e">
        <f t="shared" si="1"/>
        <v>#N/A</v>
      </c>
      <c r="K14" s="139" t="e">
        <f t="shared" si="0"/>
        <v>#N/A</v>
      </c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20.100000000000001" customHeight="1">
      <c r="A15" s="186"/>
      <c r="B15" s="187">
        <v>10</v>
      </c>
      <c r="C15" s="188">
        <f>IF(กรอกคะแนนประเมิน!B19="","",กรอกคะแนนประเมิน!B19)</f>
        <v>18244</v>
      </c>
      <c r="D15" s="189" t="str">
        <f>IF(กรอกคะแนนประเมิน!C19="","",กรอกคะแนนประเมิน!C19)</f>
        <v>เด็กชายนราวิทญ์ สุขภิบาล</v>
      </c>
      <c r="E15" s="190" t="e">
        <f>กรอกคะแนนประเมิน!M19</f>
        <v>#N/A</v>
      </c>
      <c r="F15" s="190" t="e">
        <f>กรอกคะแนนประเมิน!T19</f>
        <v>#N/A</v>
      </c>
      <c r="G15" s="190" t="e">
        <f>กรอกคะแนนประเมิน!AM19</f>
        <v>#N/A</v>
      </c>
      <c r="H15" s="190" t="e">
        <f>กรอกคะแนนประเมิน!BB19</f>
        <v>#N/A</v>
      </c>
      <c r="I15" s="190" t="e">
        <f>กรอกคะแนนประเมิน!BN19</f>
        <v>#N/A</v>
      </c>
      <c r="J15" s="191" t="e">
        <f t="shared" si="1"/>
        <v>#N/A</v>
      </c>
      <c r="K15" s="139" t="e">
        <f t="shared" si="0"/>
        <v>#N/A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20.100000000000001" customHeight="1">
      <c r="A16" s="186"/>
      <c r="B16" s="187">
        <v>11</v>
      </c>
      <c r="C16" s="188">
        <f>IF(กรอกคะแนนประเมิน!B20="","",กรอกคะแนนประเมิน!B20)</f>
        <v>18246</v>
      </c>
      <c r="D16" s="189" t="str">
        <f>IF(กรอกคะแนนประเมิน!C20="","",กรอกคะแนนประเมิน!C20)</f>
        <v>เด็กชายบัณฑูร บุญยู้</v>
      </c>
      <c r="E16" s="190" t="e">
        <f>กรอกคะแนนประเมิน!M20</f>
        <v>#N/A</v>
      </c>
      <c r="F16" s="190" t="e">
        <f>กรอกคะแนนประเมิน!T20</f>
        <v>#N/A</v>
      </c>
      <c r="G16" s="190" t="e">
        <f>กรอกคะแนนประเมิน!AM20</f>
        <v>#N/A</v>
      </c>
      <c r="H16" s="190" t="e">
        <f>กรอกคะแนนประเมิน!BB20</f>
        <v>#N/A</v>
      </c>
      <c r="I16" s="190" t="e">
        <f>กรอกคะแนนประเมิน!BN20</f>
        <v>#N/A</v>
      </c>
      <c r="J16" s="191" t="e">
        <f t="shared" si="1"/>
        <v>#N/A</v>
      </c>
      <c r="K16" s="139" t="e">
        <f t="shared" si="0"/>
        <v>#N/A</v>
      </c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20.100000000000001" customHeight="1">
      <c r="A17" s="186"/>
      <c r="B17" s="187">
        <v>12</v>
      </c>
      <c r="C17" s="188">
        <f>IF(กรอกคะแนนประเมิน!B21="","",กรอกคะแนนประเมิน!B21)</f>
        <v>18247</v>
      </c>
      <c r="D17" s="189" t="str">
        <f>IF(กรอกคะแนนประเมิน!C21="","",กรอกคะแนนประเมิน!C21)</f>
        <v>เด็กชายภูริภัทร  นันทจักร์</v>
      </c>
      <c r="E17" s="190" t="e">
        <f>กรอกคะแนนประเมิน!M21</f>
        <v>#N/A</v>
      </c>
      <c r="F17" s="190" t="e">
        <f>กรอกคะแนนประเมิน!T21</f>
        <v>#N/A</v>
      </c>
      <c r="G17" s="190" t="e">
        <f>กรอกคะแนนประเมิน!AM21</f>
        <v>#N/A</v>
      </c>
      <c r="H17" s="190" t="e">
        <f>กรอกคะแนนประเมิน!BB21</f>
        <v>#N/A</v>
      </c>
      <c r="I17" s="190" t="e">
        <f>กรอกคะแนนประเมิน!BN21</f>
        <v>#N/A</v>
      </c>
      <c r="J17" s="191" t="e">
        <f t="shared" si="1"/>
        <v>#N/A</v>
      </c>
      <c r="K17" s="139" t="e">
        <f t="shared" si="0"/>
        <v>#N/A</v>
      </c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20.100000000000001" customHeight="1">
      <c r="A18" s="186"/>
      <c r="B18" s="187">
        <v>13</v>
      </c>
      <c r="C18" s="188">
        <f>IF(กรอกคะแนนประเมิน!B22="","",กรอกคะแนนประเมิน!B22)</f>
        <v>18249</v>
      </c>
      <c r="D18" s="189" t="str">
        <f>IF(กรอกคะแนนประเมิน!C22="","",กรอกคะแนนประเมิน!C22)</f>
        <v>เด็กชายวัชระ  พื้นสันเทียะ</v>
      </c>
      <c r="E18" s="190" t="e">
        <f>กรอกคะแนนประเมิน!M22</f>
        <v>#N/A</v>
      </c>
      <c r="F18" s="190" t="e">
        <f>กรอกคะแนนประเมิน!T22</f>
        <v>#N/A</v>
      </c>
      <c r="G18" s="190" t="e">
        <f>กรอกคะแนนประเมิน!AM22</f>
        <v>#N/A</v>
      </c>
      <c r="H18" s="190" t="e">
        <f>กรอกคะแนนประเมิน!BB22</f>
        <v>#N/A</v>
      </c>
      <c r="I18" s="190" t="e">
        <f>กรอกคะแนนประเมิน!BN22</f>
        <v>#N/A</v>
      </c>
      <c r="J18" s="191" t="e">
        <f t="shared" si="1"/>
        <v>#N/A</v>
      </c>
      <c r="K18" s="139" t="e">
        <f t="shared" si="0"/>
        <v>#N/A</v>
      </c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</row>
    <row r="19" spans="1:26" ht="20.100000000000001" customHeight="1">
      <c r="A19" s="186"/>
      <c r="B19" s="187">
        <v>14</v>
      </c>
      <c r="C19" s="188">
        <f>IF(กรอกคะแนนประเมิน!B23="","",กรอกคะแนนประเมิน!B23)</f>
        <v>18250</v>
      </c>
      <c r="D19" s="189" t="str">
        <f>IF(กรอกคะแนนประเมิน!C23="","",กรอกคะแนนประเมิน!C23)</f>
        <v>เด็กชายศิรวิทย์  ซายขาว</v>
      </c>
      <c r="E19" s="190" t="e">
        <f>กรอกคะแนนประเมิน!M23</f>
        <v>#N/A</v>
      </c>
      <c r="F19" s="190" t="e">
        <f>กรอกคะแนนประเมิน!T23</f>
        <v>#N/A</v>
      </c>
      <c r="G19" s="190" t="e">
        <f>กรอกคะแนนประเมิน!AM23</f>
        <v>#N/A</v>
      </c>
      <c r="H19" s="190" t="e">
        <f>กรอกคะแนนประเมิน!BB23</f>
        <v>#N/A</v>
      </c>
      <c r="I19" s="190" t="e">
        <f>กรอกคะแนนประเมิน!BN23</f>
        <v>#N/A</v>
      </c>
      <c r="J19" s="191" t="e">
        <f t="shared" si="1"/>
        <v>#N/A</v>
      </c>
      <c r="K19" s="139" t="e">
        <f t="shared" si="0"/>
        <v>#N/A</v>
      </c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20.100000000000001" customHeight="1">
      <c r="A20" s="186"/>
      <c r="B20" s="187">
        <v>15</v>
      </c>
      <c r="C20" s="188">
        <f>IF(กรอกคะแนนประเมิน!B24="","",กรอกคะแนนประเมิน!B24)</f>
        <v>18251</v>
      </c>
      <c r="D20" s="189" t="str">
        <f>IF(กรอกคะแนนประเมิน!C24="","",กรอกคะแนนประเมิน!C24)</f>
        <v>เด็กชายศุรสิทธิ์ พรมมาศ</v>
      </c>
      <c r="E20" s="190" t="e">
        <f>กรอกคะแนนประเมิน!M24</f>
        <v>#N/A</v>
      </c>
      <c r="F20" s="190" t="e">
        <f>กรอกคะแนนประเมิน!T24</f>
        <v>#N/A</v>
      </c>
      <c r="G20" s="190" t="e">
        <f>กรอกคะแนนประเมิน!AM24</f>
        <v>#N/A</v>
      </c>
      <c r="H20" s="190" t="e">
        <f>กรอกคะแนนประเมิน!BB24</f>
        <v>#N/A</v>
      </c>
      <c r="I20" s="190" t="e">
        <f>กรอกคะแนนประเมิน!BN24</f>
        <v>#N/A</v>
      </c>
      <c r="J20" s="191" t="e">
        <f t="shared" si="1"/>
        <v>#N/A</v>
      </c>
      <c r="K20" s="139" t="e">
        <f t="shared" si="0"/>
        <v>#N/A</v>
      </c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ht="20.100000000000001" customHeight="1">
      <c r="A21" s="186"/>
      <c r="B21" s="187">
        <v>16</v>
      </c>
      <c r="C21" s="188">
        <f>IF(กรอกคะแนนประเมิน!B25="","",กรอกคะแนนประเมิน!B25)</f>
        <v>18252</v>
      </c>
      <c r="D21" s="189" t="str">
        <f>IF(กรอกคะแนนประเมิน!C25="","",กรอกคะแนนประเมิน!C25)</f>
        <v>เด็กชายเศรษฐพงศ์ ทรัพย์ผาด</v>
      </c>
      <c r="E21" s="190" t="e">
        <f>กรอกคะแนนประเมิน!M25</f>
        <v>#N/A</v>
      </c>
      <c r="F21" s="190" t="e">
        <f>กรอกคะแนนประเมิน!T25</f>
        <v>#N/A</v>
      </c>
      <c r="G21" s="190" t="e">
        <f>กรอกคะแนนประเมิน!AM25</f>
        <v>#N/A</v>
      </c>
      <c r="H21" s="190" t="e">
        <f>กรอกคะแนนประเมิน!BB25</f>
        <v>#N/A</v>
      </c>
      <c r="I21" s="190" t="e">
        <f>กรอกคะแนนประเมิน!BN25</f>
        <v>#N/A</v>
      </c>
      <c r="J21" s="191" t="e">
        <f t="shared" si="1"/>
        <v>#N/A</v>
      </c>
      <c r="K21" s="139" t="e">
        <f t="shared" si="0"/>
        <v>#N/A</v>
      </c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20.100000000000001" customHeight="1">
      <c r="A22" s="186"/>
      <c r="B22" s="187">
        <v>17</v>
      </c>
      <c r="C22" s="188">
        <f>IF(กรอกคะแนนประเมิน!B26="","",กรอกคะแนนประเมิน!B26)</f>
        <v>18253</v>
      </c>
      <c r="D22" s="189" t="str">
        <f>IF(กรอกคะแนนประเมิน!C26="","",กรอกคะแนนประเมิน!C26)</f>
        <v>เด็กชายสัตรัตน์  ทองคำแสง</v>
      </c>
      <c r="E22" s="190" t="e">
        <f>กรอกคะแนนประเมิน!M26</f>
        <v>#N/A</v>
      </c>
      <c r="F22" s="190" t="e">
        <f>กรอกคะแนนประเมิน!T26</f>
        <v>#N/A</v>
      </c>
      <c r="G22" s="190" t="e">
        <f>กรอกคะแนนประเมิน!AM26</f>
        <v>#N/A</v>
      </c>
      <c r="H22" s="190" t="e">
        <f>กรอกคะแนนประเมิน!BB26</f>
        <v>#N/A</v>
      </c>
      <c r="I22" s="190" t="e">
        <f>กรอกคะแนนประเมิน!BN26</f>
        <v>#N/A</v>
      </c>
      <c r="J22" s="191" t="e">
        <f t="shared" si="1"/>
        <v>#N/A</v>
      </c>
      <c r="K22" s="139" t="e">
        <f t="shared" si="0"/>
        <v>#N/A</v>
      </c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</row>
    <row r="23" spans="1:26" ht="20.100000000000001" customHeight="1">
      <c r="A23" s="186"/>
      <c r="B23" s="187">
        <v>18</v>
      </c>
      <c r="C23" s="188">
        <f>IF(กรอกคะแนนประเมิน!B27="","",กรอกคะแนนประเมิน!B27)</f>
        <v>18254</v>
      </c>
      <c r="D23" s="189" t="str">
        <f>IF(กรอกคะแนนประเมิน!C27="","",กรอกคะแนนประเมิน!C27)</f>
        <v>เด็กชายอนันต์ นวลกัลยา</v>
      </c>
      <c r="E23" s="190" t="e">
        <f>กรอกคะแนนประเมิน!M27</f>
        <v>#N/A</v>
      </c>
      <c r="F23" s="190" t="e">
        <f>กรอกคะแนนประเมิน!T27</f>
        <v>#N/A</v>
      </c>
      <c r="G23" s="190" t="e">
        <f>กรอกคะแนนประเมิน!AM27</f>
        <v>#N/A</v>
      </c>
      <c r="H23" s="190" t="e">
        <f>กรอกคะแนนประเมิน!BB27</f>
        <v>#N/A</v>
      </c>
      <c r="I23" s="190" t="e">
        <f>กรอกคะแนนประเมิน!BN27</f>
        <v>#N/A</v>
      </c>
      <c r="J23" s="191" t="e">
        <f t="shared" si="1"/>
        <v>#N/A</v>
      </c>
      <c r="K23" s="139" t="e">
        <f t="shared" si="0"/>
        <v>#N/A</v>
      </c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ht="20.100000000000001" customHeight="1">
      <c r="A24" s="186"/>
      <c r="B24" s="187">
        <v>19</v>
      </c>
      <c r="C24" s="188">
        <f>IF(กรอกคะแนนประเมิน!B28="","",กรอกคะแนนประเมิน!B28)</f>
        <v>18255</v>
      </c>
      <c r="D24" s="189" t="str">
        <f>IF(กรอกคะแนนประเมิน!C28="","",กรอกคะแนนประเมิน!C28)</f>
        <v>เด็กชายอิสเรศ  พันธุ์จรุง</v>
      </c>
      <c r="E24" s="190" t="e">
        <f>กรอกคะแนนประเมิน!M28</f>
        <v>#N/A</v>
      </c>
      <c r="F24" s="190" t="e">
        <f>กรอกคะแนนประเมิน!T28</f>
        <v>#N/A</v>
      </c>
      <c r="G24" s="190" t="e">
        <f>กรอกคะแนนประเมิน!AM28</f>
        <v>#N/A</v>
      </c>
      <c r="H24" s="190" t="e">
        <f>กรอกคะแนนประเมิน!BB28</f>
        <v>#N/A</v>
      </c>
      <c r="I24" s="190" t="e">
        <f>กรอกคะแนนประเมิน!BN28</f>
        <v>#N/A</v>
      </c>
      <c r="J24" s="191" t="e">
        <f t="shared" si="1"/>
        <v>#N/A</v>
      </c>
      <c r="K24" s="139" t="e">
        <f t="shared" si="0"/>
        <v>#N/A</v>
      </c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ht="20.100000000000001" customHeight="1">
      <c r="A25" s="186"/>
      <c r="B25" s="187">
        <v>20</v>
      </c>
      <c r="C25" s="188">
        <f>IF(กรอกคะแนนประเมิน!B29="","",กรอกคะแนนประเมิน!B29)</f>
        <v>18256</v>
      </c>
      <c r="D25" s="189" t="str">
        <f>IF(กรอกคะแนนประเมิน!C29="","",กรอกคะแนนประเมิน!C29)</f>
        <v>เด็กหญิงกิตติมา พลศิริ</v>
      </c>
      <c r="E25" s="190" t="e">
        <f>กรอกคะแนนประเมิน!M29</f>
        <v>#N/A</v>
      </c>
      <c r="F25" s="190" t="e">
        <f>กรอกคะแนนประเมิน!T29</f>
        <v>#N/A</v>
      </c>
      <c r="G25" s="190" t="e">
        <f>กรอกคะแนนประเมิน!AM29</f>
        <v>#N/A</v>
      </c>
      <c r="H25" s="190" t="e">
        <f>กรอกคะแนนประเมิน!BB29</f>
        <v>#N/A</v>
      </c>
      <c r="I25" s="190" t="e">
        <f>กรอกคะแนนประเมิน!BN29</f>
        <v>#N/A</v>
      </c>
      <c r="J25" s="191" t="e">
        <f t="shared" si="1"/>
        <v>#N/A</v>
      </c>
      <c r="K25" s="139" t="e">
        <f t="shared" si="0"/>
        <v>#N/A</v>
      </c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20.100000000000001" customHeight="1">
      <c r="A26" s="186"/>
      <c r="B26" s="187">
        <v>21</v>
      </c>
      <c r="C26" s="188">
        <f>IF(กรอกคะแนนประเมิน!B30="","",กรอกคะแนนประเมิน!B30)</f>
        <v>18257</v>
      </c>
      <c r="D26" s="189" t="str">
        <f>IF(กรอกคะแนนประเมิน!C30="","",กรอกคะแนนประเมิน!C30)</f>
        <v>เด็กหญิงจิรพร ไสโยธา</v>
      </c>
      <c r="E26" s="190" t="e">
        <f>กรอกคะแนนประเมิน!M30</f>
        <v>#N/A</v>
      </c>
      <c r="F26" s="190" t="e">
        <f>กรอกคะแนนประเมิน!T30</f>
        <v>#N/A</v>
      </c>
      <c r="G26" s="190" t="e">
        <f>กรอกคะแนนประเมิน!AM30</f>
        <v>#N/A</v>
      </c>
      <c r="H26" s="190" t="e">
        <f>กรอกคะแนนประเมิน!BB30</f>
        <v>#N/A</v>
      </c>
      <c r="I26" s="190" t="e">
        <f>กรอกคะแนนประเมิน!BN30</f>
        <v>#N/A</v>
      </c>
      <c r="J26" s="191" t="e">
        <f t="shared" si="1"/>
        <v>#N/A</v>
      </c>
      <c r="K26" s="139" t="e">
        <f t="shared" si="0"/>
        <v>#N/A</v>
      </c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</row>
    <row r="27" spans="1:26" ht="15" customHeight="1">
      <c r="A27" s="186"/>
      <c r="B27" s="187">
        <v>22</v>
      </c>
      <c r="C27" s="188">
        <f>IF(กรอกคะแนนประเมิน!B31="","",กรอกคะแนนประเมิน!B31)</f>
        <v>18258</v>
      </c>
      <c r="D27" s="189" t="str">
        <f>IF(กรอกคะแนนประเมิน!C31="","",กรอกคะแนนประเมิน!C31)</f>
        <v>เด็กหญิงจุฑามณี  ทองวิทิตย์</v>
      </c>
      <c r="E27" s="190" t="e">
        <f>กรอกคะแนนประเมิน!M31</f>
        <v>#N/A</v>
      </c>
      <c r="F27" s="190" t="e">
        <f>กรอกคะแนนประเมิน!T31</f>
        <v>#N/A</v>
      </c>
      <c r="G27" s="190" t="e">
        <f>กรอกคะแนนประเมิน!AM31</f>
        <v>#N/A</v>
      </c>
      <c r="H27" s="190" t="e">
        <f>กรอกคะแนนประเมิน!BB31</f>
        <v>#N/A</v>
      </c>
      <c r="I27" s="190" t="e">
        <f>กรอกคะแนนประเมิน!BN31</f>
        <v>#N/A</v>
      </c>
      <c r="J27" s="191" t="e">
        <f t="shared" si="1"/>
        <v>#N/A</v>
      </c>
      <c r="K27" s="139" t="e">
        <f t="shared" si="0"/>
        <v>#N/A</v>
      </c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ht="15" customHeight="1">
      <c r="A28" s="186"/>
      <c r="B28" s="187">
        <v>23</v>
      </c>
      <c r="C28" s="188">
        <f>IF(กรอกคะแนนประเมิน!B32="","",กรอกคะแนนประเมิน!B32)</f>
        <v>18260</v>
      </c>
      <c r="D28" s="189" t="str">
        <f>IF(กรอกคะแนนประเมิน!C32="","",กรอกคะแนนประเมิน!C32)</f>
        <v>เด็กหญิงชรินทร์ทิพย์  ถินแก้ว</v>
      </c>
      <c r="E28" s="190" t="e">
        <f>กรอกคะแนนประเมิน!M32</f>
        <v>#N/A</v>
      </c>
      <c r="F28" s="190" t="e">
        <f>กรอกคะแนนประเมิน!T32</f>
        <v>#N/A</v>
      </c>
      <c r="G28" s="190" t="e">
        <f>กรอกคะแนนประเมิน!AM32</f>
        <v>#N/A</v>
      </c>
      <c r="H28" s="190" t="e">
        <f>กรอกคะแนนประเมิน!BB32</f>
        <v>#N/A</v>
      </c>
      <c r="I28" s="190" t="e">
        <f>กรอกคะแนนประเมิน!BN32</f>
        <v>#N/A</v>
      </c>
      <c r="J28" s="191" t="e">
        <f t="shared" si="1"/>
        <v>#N/A</v>
      </c>
      <c r="K28" s="139" t="e">
        <f t="shared" si="0"/>
        <v>#N/A</v>
      </c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5" customHeight="1">
      <c r="A29" s="186"/>
      <c r="B29" s="187">
        <v>24</v>
      </c>
      <c r="C29" s="188">
        <f>IF(กรอกคะแนนประเมิน!B33="","",กรอกคะแนนประเมิน!B33)</f>
        <v>18261</v>
      </c>
      <c r="D29" s="189" t="str">
        <f>IF(กรอกคะแนนประเมิน!C33="","",กรอกคะแนนประเมิน!C33)</f>
        <v>เด็กหญิงญาณิศา การวงษ์</v>
      </c>
      <c r="E29" s="190" t="e">
        <f>กรอกคะแนนประเมิน!M33</f>
        <v>#N/A</v>
      </c>
      <c r="F29" s="190" t="e">
        <f>กรอกคะแนนประเมิน!T33</f>
        <v>#N/A</v>
      </c>
      <c r="G29" s="190" t="e">
        <f>กรอกคะแนนประเมิน!AM33</f>
        <v>#N/A</v>
      </c>
      <c r="H29" s="190" t="e">
        <f>กรอกคะแนนประเมิน!BB33</f>
        <v>#N/A</v>
      </c>
      <c r="I29" s="190" t="e">
        <f>กรอกคะแนนประเมิน!BN33</f>
        <v>#N/A</v>
      </c>
      <c r="J29" s="191" t="e">
        <f t="shared" si="1"/>
        <v>#N/A</v>
      </c>
      <c r="K29" s="139" t="e">
        <f t="shared" si="0"/>
        <v>#N/A</v>
      </c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</row>
    <row r="30" spans="1:26" ht="15" customHeight="1">
      <c r="A30" s="186"/>
      <c r="B30" s="187">
        <v>25</v>
      </c>
      <c r="C30" s="188">
        <f>IF(กรอกคะแนนประเมิน!B34="","",กรอกคะแนนประเมิน!B34)</f>
        <v>18262</v>
      </c>
      <c r="D30" s="189" t="str">
        <f>IF(กรอกคะแนนประเมิน!C34="","",กรอกคะแนนประเมิน!C34)</f>
        <v>เด็กหญิงณปภา  ขัตติยวงศ์</v>
      </c>
      <c r="E30" s="190" t="e">
        <f>กรอกคะแนนประเมิน!M34</f>
        <v>#N/A</v>
      </c>
      <c r="F30" s="190" t="e">
        <f>กรอกคะแนนประเมิน!T34</f>
        <v>#N/A</v>
      </c>
      <c r="G30" s="190" t="e">
        <f>กรอกคะแนนประเมิน!AM34</f>
        <v>#N/A</v>
      </c>
      <c r="H30" s="190" t="e">
        <f>กรอกคะแนนประเมิน!BB34</f>
        <v>#N/A</v>
      </c>
      <c r="I30" s="190" t="e">
        <f>กรอกคะแนนประเมิน!BN34</f>
        <v>#N/A</v>
      </c>
      <c r="J30" s="191" t="e">
        <f t="shared" si="1"/>
        <v>#N/A</v>
      </c>
      <c r="K30" s="139" t="e">
        <f t="shared" si="0"/>
        <v>#N/A</v>
      </c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ht="15" customHeight="1">
      <c r="A31" s="186"/>
      <c r="B31" s="187">
        <v>26</v>
      </c>
      <c r="C31" s="188">
        <f>IF(กรอกคะแนนประเมิน!B35="","",กรอกคะแนนประเมิน!B35)</f>
        <v>18263</v>
      </c>
      <c r="D31" s="189" t="str">
        <f>IF(กรอกคะแนนประเมิน!C35="","",กรอกคะแนนประเมิน!C35)</f>
        <v>เด็กหญิงณัฏฐกานต์  โคตรสุข</v>
      </c>
      <c r="E31" s="190" t="e">
        <f>กรอกคะแนนประเมิน!M35</f>
        <v>#N/A</v>
      </c>
      <c r="F31" s="190" t="e">
        <f>กรอกคะแนนประเมิน!T35</f>
        <v>#N/A</v>
      </c>
      <c r="G31" s="190" t="e">
        <f>กรอกคะแนนประเมิน!AM35</f>
        <v>#N/A</v>
      </c>
      <c r="H31" s="190" t="e">
        <f>กรอกคะแนนประเมิน!BB35</f>
        <v>#N/A</v>
      </c>
      <c r="I31" s="190" t="e">
        <f>กรอกคะแนนประเมิน!BN35</f>
        <v>#N/A</v>
      </c>
      <c r="J31" s="191" t="e">
        <f t="shared" si="1"/>
        <v>#N/A</v>
      </c>
      <c r="K31" s="139" t="e">
        <f t="shared" si="0"/>
        <v>#N/A</v>
      </c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5" customHeight="1">
      <c r="A32" s="186"/>
      <c r="B32" s="187">
        <v>27</v>
      </c>
      <c r="C32" s="188">
        <f>IF(กรอกคะแนนประเมิน!B36="","",กรอกคะแนนประเมิน!B36)</f>
        <v>18264</v>
      </c>
      <c r="D32" s="189" t="str">
        <f>IF(กรอกคะแนนประเมิน!C36="","",กรอกคะแนนประเมิน!C36)</f>
        <v>เด็กหญิงณัฐ​ฐ​ิ​กา​ เเวม​ประชา​</v>
      </c>
      <c r="E32" s="190" t="e">
        <f>กรอกคะแนนประเมิน!M36</f>
        <v>#N/A</v>
      </c>
      <c r="F32" s="190" t="e">
        <f>กรอกคะแนนประเมิน!T36</f>
        <v>#N/A</v>
      </c>
      <c r="G32" s="190" t="e">
        <f>กรอกคะแนนประเมิน!AM36</f>
        <v>#N/A</v>
      </c>
      <c r="H32" s="190" t="e">
        <f>กรอกคะแนนประเมิน!BB36</f>
        <v>#N/A</v>
      </c>
      <c r="I32" s="190" t="e">
        <f>กรอกคะแนนประเมิน!BN36</f>
        <v>#N/A</v>
      </c>
      <c r="J32" s="191" t="e">
        <f t="shared" si="1"/>
        <v>#N/A</v>
      </c>
      <c r="K32" s="139" t="e">
        <f t="shared" si="0"/>
        <v>#N/A</v>
      </c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</row>
    <row r="33" spans="1:26" ht="15" customHeight="1">
      <c r="A33" s="186"/>
      <c r="B33" s="187">
        <v>28</v>
      </c>
      <c r="C33" s="188">
        <f>IF(กรอกคะแนนประเมิน!B37="","",กรอกคะแนนประเมิน!B37)</f>
        <v>18266</v>
      </c>
      <c r="D33" s="189" t="str">
        <f>IF(กรอกคะแนนประเมิน!C37="","",กรอกคะแนนประเมิน!C37)</f>
        <v>เด็กหญิงว​ราภรณ์​ เกื้อปัญญา​</v>
      </c>
      <c r="E33" s="190" t="e">
        <f>กรอกคะแนนประเมิน!M37</f>
        <v>#N/A</v>
      </c>
      <c r="F33" s="190" t="e">
        <f>กรอกคะแนนประเมิน!T37</f>
        <v>#N/A</v>
      </c>
      <c r="G33" s="190" t="e">
        <f>กรอกคะแนนประเมิน!AM37</f>
        <v>#N/A</v>
      </c>
      <c r="H33" s="190" t="e">
        <f>กรอกคะแนนประเมิน!BB37</f>
        <v>#N/A</v>
      </c>
      <c r="I33" s="190" t="e">
        <f>กรอกคะแนนประเมิน!BN37</f>
        <v>#N/A</v>
      </c>
      <c r="J33" s="191" t="e">
        <f t="shared" si="1"/>
        <v>#N/A</v>
      </c>
      <c r="K33" s="139" t="e">
        <f t="shared" si="0"/>
        <v>#N/A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5" customHeight="1">
      <c r="A34" s="186"/>
      <c r="B34" s="187">
        <v>29</v>
      </c>
      <c r="C34" s="188">
        <f>IF(กรอกคะแนนประเมิน!B38="","",กรอกคะแนนประเมิน!B38)</f>
        <v>18267</v>
      </c>
      <c r="D34" s="189" t="str">
        <f>IF(กรอกคะแนนประเมิน!C38="","",กรอกคะแนนประเมิน!C38)</f>
        <v>เด็กหญิงสุกัญญา ดอนภักดี</v>
      </c>
      <c r="E34" s="190" t="e">
        <f>กรอกคะแนนประเมิน!M38</f>
        <v>#N/A</v>
      </c>
      <c r="F34" s="190" t="e">
        <f>กรอกคะแนนประเมิน!T38</f>
        <v>#N/A</v>
      </c>
      <c r="G34" s="190" t="e">
        <f>กรอกคะแนนประเมิน!AM38</f>
        <v>#N/A</v>
      </c>
      <c r="H34" s="190" t="e">
        <f>กรอกคะแนนประเมิน!BB38</f>
        <v>#N/A</v>
      </c>
      <c r="I34" s="190" t="e">
        <f>กรอกคะแนนประเมิน!BN38</f>
        <v>#N/A</v>
      </c>
      <c r="J34" s="191" t="e">
        <f t="shared" si="1"/>
        <v>#N/A</v>
      </c>
      <c r="K34" s="139" t="e">
        <f t="shared" si="0"/>
        <v>#N/A</v>
      </c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</row>
    <row r="35" spans="1:26" ht="15" customHeight="1">
      <c r="A35" s="186"/>
      <c r="B35" s="187">
        <v>30</v>
      </c>
      <c r="C35" s="188">
        <f>IF(กรอกคะแนนประเมิน!B39="","",กรอกคะแนนประเมิน!B39)</f>
        <v>18268</v>
      </c>
      <c r="D35" s="189" t="str">
        <f>IF(กรอกคะแนนประเมิน!C39="","",กรอกคะแนนประเมิน!C39)</f>
        <v>เด็กหญิงอริษา ภูอุทา</v>
      </c>
      <c r="E35" s="190" t="e">
        <f>กรอกคะแนนประเมิน!M39</f>
        <v>#N/A</v>
      </c>
      <c r="F35" s="190" t="e">
        <f>กรอกคะแนนประเมิน!T39</f>
        <v>#N/A</v>
      </c>
      <c r="G35" s="190" t="e">
        <f>กรอกคะแนนประเมิน!AM39</f>
        <v>#N/A</v>
      </c>
      <c r="H35" s="190" t="e">
        <f>กรอกคะแนนประเมิน!BB39</f>
        <v>#N/A</v>
      </c>
      <c r="I35" s="190" t="e">
        <f>กรอกคะแนนประเมิน!BN39</f>
        <v>#N/A</v>
      </c>
      <c r="J35" s="191" t="e">
        <f t="shared" si="1"/>
        <v>#N/A</v>
      </c>
      <c r="K35" s="139" t="e">
        <f t="shared" si="0"/>
        <v>#N/A</v>
      </c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</row>
    <row r="36" spans="1:26" ht="15" customHeight="1">
      <c r="A36" s="186"/>
      <c r="B36" s="187">
        <v>31</v>
      </c>
      <c r="C36" s="188">
        <f>IF(กรอกคะแนนประเมิน!B40="","",กรอกคะแนนประเมิน!B40)</f>
        <v>18520</v>
      </c>
      <c r="D36" s="189" t="str">
        <f>IF(กรอกคะแนนประเมิน!C40="","",กรอกคะแนนประเมิน!C40)</f>
        <v>เด็กชายณัฐกรณ์  ศิลาโลห์</v>
      </c>
      <c r="E36" s="190" t="e">
        <f>กรอกคะแนนประเมิน!M40</f>
        <v>#N/A</v>
      </c>
      <c r="F36" s="190" t="e">
        <f>กรอกคะแนนประเมิน!T40</f>
        <v>#N/A</v>
      </c>
      <c r="G36" s="190" t="e">
        <f>กรอกคะแนนประเมิน!AM40</f>
        <v>#N/A</v>
      </c>
      <c r="H36" s="190" t="e">
        <f>กรอกคะแนนประเมิน!BB40</f>
        <v>#N/A</v>
      </c>
      <c r="I36" s="190" t="e">
        <f>กรอกคะแนนประเมิน!BN40</f>
        <v>#N/A</v>
      </c>
      <c r="J36" s="191" t="e">
        <f t="shared" si="1"/>
        <v>#N/A</v>
      </c>
      <c r="K36" s="139" t="e">
        <f t="shared" si="0"/>
        <v>#N/A</v>
      </c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</row>
    <row r="37" spans="1:26" ht="15" customHeight="1">
      <c r="A37" s="186"/>
      <c r="B37" s="187">
        <v>32</v>
      </c>
      <c r="C37" s="188">
        <f>IF(กรอกคะแนนประเมิน!B41="","",กรอกคะแนนประเมิน!B41)</f>
        <v>18521</v>
      </c>
      <c r="D37" s="189" t="str">
        <f>IF(กรอกคะแนนประเมิน!C41="","",กรอกคะแนนประเมิน!C41)</f>
        <v>เด็กหญิงสุภาพร  หอมเนียน</v>
      </c>
      <c r="E37" s="190" t="e">
        <f>กรอกคะแนนประเมิน!M41</f>
        <v>#N/A</v>
      </c>
      <c r="F37" s="190" t="e">
        <f>กรอกคะแนนประเมิน!T41</f>
        <v>#N/A</v>
      </c>
      <c r="G37" s="190" t="e">
        <f>กรอกคะแนนประเมิน!AM41</f>
        <v>#N/A</v>
      </c>
      <c r="H37" s="190" t="e">
        <f>กรอกคะแนนประเมิน!BB41</f>
        <v>#N/A</v>
      </c>
      <c r="I37" s="190" t="e">
        <f>กรอกคะแนนประเมิน!BN41</f>
        <v>#N/A</v>
      </c>
      <c r="J37" s="191" t="e">
        <f t="shared" si="1"/>
        <v>#N/A</v>
      </c>
      <c r="K37" s="139" t="e">
        <f t="shared" si="0"/>
        <v>#N/A</v>
      </c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</row>
    <row r="38" spans="1:26" ht="15" customHeight="1">
      <c r="A38" s="186"/>
      <c r="B38" s="187">
        <v>33</v>
      </c>
      <c r="C38" s="188">
        <f>IF(กรอกคะแนนประเมิน!B42="","",กรอกคะแนนประเมิน!B42)</f>
        <v>18524</v>
      </c>
      <c r="D38" s="189" t="str">
        <f>IF(กรอกคะแนนประเมิน!C42="","",กรอกคะแนนประเมิน!C42)</f>
        <v>เด็กชายณัฐวุฒิ  ไชยศาสตร์</v>
      </c>
      <c r="E38" s="190" t="e">
        <f>กรอกคะแนนประเมิน!M42</f>
        <v>#N/A</v>
      </c>
      <c r="F38" s="190" t="e">
        <f>กรอกคะแนนประเมิน!T42</f>
        <v>#N/A</v>
      </c>
      <c r="G38" s="190" t="e">
        <f>กรอกคะแนนประเมิน!AM42</f>
        <v>#N/A</v>
      </c>
      <c r="H38" s="190" t="e">
        <f>กรอกคะแนนประเมิน!BB42</f>
        <v>#N/A</v>
      </c>
      <c r="I38" s="190" t="e">
        <f>กรอกคะแนนประเมิน!BN42</f>
        <v>#N/A</v>
      </c>
      <c r="J38" s="191" t="e">
        <f t="shared" si="1"/>
        <v>#N/A</v>
      </c>
      <c r="K38" s="139" t="e">
        <f t="shared" si="0"/>
        <v>#N/A</v>
      </c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</row>
    <row r="39" spans="1:26" ht="15" customHeight="1">
      <c r="A39" s="186"/>
      <c r="B39" s="187">
        <v>34</v>
      </c>
      <c r="C39" s="188">
        <f>IF(กรอกคะแนนประเมิน!B43="","",กรอกคะแนนประเมิน!B43)</f>
        <v>18532</v>
      </c>
      <c r="D39" s="189" t="str">
        <f>IF(กรอกคะแนนประเมิน!C43="","",กรอกคะแนนประเมิน!C43)</f>
        <v>เด็กหญิงกมลลักษณ์ แสงทอง</v>
      </c>
      <c r="E39" s="190" t="e">
        <f>กรอกคะแนนประเมิน!M43</f>
        <v>#N/A</v>
      </c>
      <c r="F39" s="190" t="e">
        <f>กรอกคะแนนประเมิน!T43</f>
        <v>#N/A</v>
      </c>
      <c r="G39" s="190" t="e">
        <f>กรอกคะแนนประเมิน!AM43</f>
        <v>#N/A</v>
      </c>
      <c r="H39" s="190" t="e">
        <f>กรอกคะแนนประเมิน!BB43</f>
        <v>#N/A</v>
      </c>
      <c r="I39" s="190" t="e">
        <f>กรอกคะแนนประเมิน!BN43</f>
        <v>#N/A</v>
      </c>
      <c r="J39" s="191" t="e">
        <f t="shared" si="1"/>
        <v>#N/A</v>
      </c>
      <c r="K39" s="139" t="e">
        <f t="shared" si="0"/>
        <v>#N/A</v>
      </c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</row>
    <row r="40" spans="1:26" ht="15" customHeight="1">
      <c r="A40" s="186"/>
      <c r="B40" s="187">
        <v>35</v>
      </c>
      <c r="C40" s="188" t="str">
        <f>IF(กรอกคะแนนประเมิน!B44="","",กรอกคะแนนประเมิน!B44)</f>
        <v/>
      </c>
      <c r="D40" s="189" t="str">
        <f>IF(กรอกคะแนนประเมิน!C44="","",กรอกคะแนนประเมิน!C44)</f>
        <v/>
      </c>
      <c r="E40" s="190"/>
      <c r="F40" s="190"/>
      <c r="G40" s="190"/>
      <c r="H40" s="190"/>
      <c r="I40" s="190"/>
      <c r="J40" s="191"/>
      <c r="K40" s="139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</row>
    <row r="41" spans="1:26" ht="15" customHeight="1">
      <c r="A41" s="186"/>
      <c r="B41" s="187">
        <v>36</v>
      </c>
      <c r="C41" s="188" t="str">
        <f>IF(กรอกคะแนนประเมิน!B45="","",กรอกคะแนนประเมิน!B45)</f>
        <v/>
      </c>
      <c r="D41" s="189" t="str">
        <f>IF(กรอกคะแนนประเมิน!C45="","",กรอกคะแนนประเมิน!C45)</f>
        <v/>
      </c>
      <c r="E41" s="190"/>
      <c r="F41" s="190"/>
      <c r="G41" s="190"/>
      <c r="H41" s="190"/>
      <c r="I41" s="190"/>
      <c r="J41" s="191"/>
      <c r="K41" s="139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</row>
    <row r="42" spans="1:26" ht="15" customHeight="1">
      <c r="A42" s="186"/>
      <c r="B42" s="187">
        <v>37</v>
      </c>
      <c r="C42" s="188" t="str">
        <f>IF(กรอกคะแนนประเมิน!B46="","",กรอกคะแนนประเมิน!B46)</f>
        <v/>
      </c>
      <c r="D42" s="189" t="str">
        <f>IF(กรอกคะแนนประเมิน!C46="","",กรอกคะแนนประเมิน!C46)</f>
        <v/>
      </c>
      <c r="E42" s="190"/>
      <c r="F42" s="190"/>
      <c r="G42" s="190"/>
      <c r="H42" s="190"/>
      <c r="I42" s="190"/>
      <c r="J42" s="191"/>
      <c r="K42" s="139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</row>
    <row r="43" spans="1:26" ht="15" customHeight="1">
      <c r="A43" s="186"/>
      <c r="B43" s="187">
        <v>38</v>
      </c>
      <c r="C43" s="188" t="str">
        <f>IF(กรอกคะแนนประเมิน!B47="","",กรอกคะแนนประเมิน!B47)</f>
        <v/>
      </c>
      <c r="D43" s="189" t="str">
        <f>IF(กรอกคะแนนประเมิน!C47="","",กรอกคะแนนประเมิน!C47)</f>
        <v/>
      </c>
      <c r="E43" s="190"/>
      <c r="F43" s="190"/>
      <c r="G43" s="190"/>
      <c r="H43" s="190"/>
      <c r="I43" s="190"/>
      <c r="J43" s="191"/>
      <c r="K43" s="139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</row>
    <row r="44" spans="1:26" ht="15" customHeight="1">
      <c r="A44" s="186"/>
      <c r="B44" s="187">
        <v>39</v>
      </c>
      <c r="C44" s="188" t="str">
        <f>IF(กรอกคะแนนประเมิน!B48="","",กรอกคะแนนประเมิน!B48)</f>
        <v/>
      </c>
      <c r="D44" s="189" t="str">
        <f>IF(กรอกคะแนนประเมิน!C48="","",กรอกคะแนนประเมิน!C48)</f>
        <v/>
      </c>
      <c r="E44" s="190"/>
      <c r="F44" s="190"/>
      <c r="G44" s="190"/>
      <c r="H44" s="190"/>
      <c r="I44" s="190"/>
      <c r="J44" s="191"/>
      <c r="K44" s="139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</row>
    <row r="45" spans="1:26" ht="15" customHeight="1">
      <c r="A45" s="186"/>
      <c r="B45" s="187">
        <v>40</v>
      </c>
      <c r="C45" s="188" t="str">
        <f>IF(กรอกคะแนนประเมิน!B49="","",กรอกคะแนนประเมิน!B49)</f>
        <v/>
      </c>
      <c r="D45" s="189" t="str">
        <f>IF(กรอกคะแนนประเมิน!C49="","",กรอกคะแนนประเมิน!C49)</f>
        <v/>
      </c>
      <c r="E45" s="190"/>
      <c r="F45" s="190"/>
      <c r="G45" s="190"/>
      <c r="H45" s="190"/>
      <c r="I45" s="190"/>
      <c r="J45" s="191"/>
      <c r="K45" s="139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</row>
    <row r="46" spans="1:26" ht="15" customHeight="1">
      <c r="A46" s="186"/>
      <c r="B46" s="187">
        <v>41</v>
      </c>
      <c r="C46" s="188" t="str">
        <f>IF(กรอกคะแนนประเมิน!B50="","",กรอกคะแนนประเมิน!B50)</f>
        <v/>
      </c>
      <c r="D46" s="189" t="str">
        <f>IF(กรอกคะแนนประเมิน!C50="","",กรอกคะแนนประเมิน!C50)</f>
        <v/>
      </c>
      <c r="E46" s="190"/>
      <c r="F46" s="190"/>
      <c r="G46" s="190"/>
      <c r="H46" s="190"/>
      <c r="I46" s="190"/>
      <c r="J46" s="191"/>
      <c r="K46" s="191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</row>
    <row r="47" spans="1:26" ht="15" customHeight="1">
      <c r="A47" s="186"/>
      <c r="B47" s="187">
        <v>42</v>
      </c>
      <c r="C47" s="188" t="str">
        <f>IF(กรอกคะแนนประเมิน!B51="","",กรอกคะแนนประเมิน!B51)</f>
        <v/>
      </c>
      <c r="D47" s="189" t="str">
        <f>IF(กรอกคะแนนประเมิน!C51="","",กรอกคะแนนประเมิน!C51)</f>
        <v/>
      </c>
      <c r="E47" s="190"/>
      <c r="F47" s="190"/>
      <c r="G47" s="190"/>
      <c r="H47" s="190"/>
      <c r="I47" s="190"/>
      <c r="J47" s="191"/>
      <c r="K47" s="191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</row>
    <row r="48" spans="1:26" ht="15" customHeight="1">
      <c r="A48" s="186"/>
      <c r="B48" s="187">
        <v>43</v>
      </c>
      <c r="C48" s="188" t="str">
        <f>IF(กรอกคะแนนประเมิน!B52="","",กรอกคะแนนประเมิน!B52)</f>
        <v/>
      </c>
      <c r="D48" s="189" t="str">
        <f>IF(กรอกคะแนนประเมิน!C52="","",กรอกคะแนนประเมิน!C52)</f>
        <v/>
      </c>
      <c r="E48" s="190"/>
      <c r="F48" s="190"/>
      <c r="G48" s="190"/>
      <c r="H48" s="190"/>
      <c r="I48" s="190"/>
      <c r="J48" s="191"/>
      <c r="K48" s="191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</row>
    <row r="49" spans="1:26" ht="15" customHeight="1">
      <c r="A49" s="186"/>
      <c r="B49" s="187">
        <v>44</v>
      </c>
      <c r="C49" s="188" t="str">
        <f>IF(กรอกคะแนนประเมิน!B53="","",กรอกคะแนนประเมิน!B53)</f>
        <v/>
      </c>
      <c r="D49" s="189" t="str">
        <f>IF(กรอกคะแนนประเมิน!C53="","",กรอกคะแนนประเมิน!C53)</f>
        <v/>
      </c>
      <c r="E49" s="190"/>
      <c r="F49" s="190"/>
      <c r="G49" s="190"/>
      <c r="H49" s="190"/>
      <c r="I49" s="190"/>
      <c r="J49" s="191"/>
      <c r="K49" s="191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</row>
    <row r="50" spans="1:26" ht="15" customHeight="1">
      <c r="A50" s="186"/>
      <c r="B50" s="187">
        <v>45</v>
      </c>
      <c r="C50" s="188" t="str">
        <f>IF(กรอกคะแนนประเมิน!B54="","",กรอกคะแนนประเมิน!B54)</f>
        <v/>
      </c>
      <c r="D50" s="189" t="str">
        <f>IF(กรอกคะแนนประเมิน!C54="","",กรอกคะแนนประเมิน!C54)</f>
        <v/>
      </c>
      <c r="E50" s="190"/>
      <c r="F50" s="190"/>
      <c r="G50" s="190"/>
      <c r="H50" s="190"/>
      <c r="I50" s="190"/>
      <c r="J50" s="191"/>
      <c r="K50" s="191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</row>
    <row r="51" spans="1:26" ht="20.100000000000001" customHeight="1">
      <c r="A51" s="79"/>
      <c r="B51" s="138"/>
      <c r="C51" s="138"/>
      <c r="D51" s="138"/>
      <c r="E51" s="138"/>
      <c r="F51" s="192" t="s">
        <v>106</v>
      </c>
      <c r="G51" s="138"/>
      <c r="H51" s="138"/>
      <c r="I51" s="138" t="str">
        <f>บันทึกข้อความ!F28</f>
        <v>ครูที่ปรึกษา</v>
      </c>
      <c r="J51" s="193"/>
      <c r="K51" s="193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20.100000000000001" customHeight="1">
      <c r="A52" s="79"/>
      <c r="B52" s="138"/>
      <c r="C52" s="138"/>
      <c r="D52" s="138"/>
      <c r="E52" s="138"/>
      <c r="F52" s="366" t="str">
        <f>"("&amp;บันทึกข้อความ!Q11&amp;")"</f>
        <v>(นายวีรศักดิ์ ชัยปัญญา)</v>
      </c>
      <c r="G52" s="366"/>
      <c r="H52" s="366"/>
      <c r="I52" s="366"/>
      <c r="J52" s="366"/>
      <c r="K52" s="138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0.100000000000001" customHeight="1">
      <c r="A53" s="79"/>
      <c r="B53" s="138"/>
      <c r="C53" s="138"/>
      <c r="D53" s="138"/>
      <c r="E53" s="138"/>
      <c r="F53" s="138" t="s">
        <v>13</v>
      </c>
      <c r="G53" s="138" t="str">
        <f>บันทึกข้อความ!Q12&amp;" "&amp;บันทึกข้อความ!Q6</f>
        <v>ครู โรงเรียนเมืองกาฬสินธุ์</v>
      </c>
      <c r="H53" s="138"/>
      <c r="I53" s="138"/>
      <c r="J53" s="138"/>
      <c r="K53" s="138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0.25" customHeight="1">
      <c r="A54" s="79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0.25" customHeight="1">
      <c r="A55" s="79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0.25" customHeight="1">
      <c r="A56" s="79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0.2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0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0.2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0.2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0.2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0.2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0.2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0.2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0.2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0.2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0.2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0.2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0.2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0.2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0.2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0.2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0.2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0.2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0.2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0.2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0.2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0.2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0.2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0.2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0.2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0.2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0.2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0.2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0.2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0.2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0.2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0.2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0.2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0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0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0.2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0.2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0.2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0.2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0.2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0.2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0.2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0.2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0.2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0.2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0.2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0.2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0.2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0.2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0.2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0.2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0.2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0.2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0.2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0.2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0.2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0.2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0.2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0.2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0.2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0.2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0.2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0.2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0.2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0.2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0.2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0.2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0.2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0.2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0.2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0.2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0.2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0.2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0.2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0.2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0.2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0.2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0.2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0.2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0.2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0.2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0.2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0.2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0.2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0.2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0.2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0.2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0.2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0.2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0.2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0.2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0.2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0.2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0.2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0.2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0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0.2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0.2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0.2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0.2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0.2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0.2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0.2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0.2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0.2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0.2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0.2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0.2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0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0.2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0.2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0.2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0.2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0.2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0.2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0.2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0.2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0.2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0.2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0.2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0.2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0.2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0.2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0.2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0.2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0.2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0.2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0.2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0.2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0.2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0.2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0.2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0.2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0.2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0.2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0.2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0.2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0.2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0.2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0.2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0.2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0.2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0.2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0.2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0.2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0.2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0.2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0.2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0.2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0.2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0.2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0.2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0.2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0.2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0.2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0.2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0.2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0.2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0.2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0.2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0.2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0.2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0.2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0.2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0.2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0.2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0.2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0.2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0.2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0.2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0.2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0.2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0.2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0.2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0.2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0.2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0.2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0.2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0.2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0.2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0.2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0.2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0.2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0.2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0.2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0.2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0.2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0.2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0.2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0.2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0.2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0.2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0.2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0.2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0.2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0.2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0.2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0.2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0.2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0.2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0.2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0.2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0.2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0.2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0.2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0.2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0.2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0.2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0.2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0.2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0.2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0.2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0.2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0.2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0.2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0.2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0.2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0.2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0.2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0.2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0.2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0.2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0.2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0.2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0.2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0.2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0.2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0.2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0.2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0.2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0.2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0.2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0.2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0.2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0.2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0.2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0.2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0.2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0.2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0.2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0.2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0.2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0.2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0.2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0.2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0.2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0.2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0.2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0.2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0.2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0.2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0.2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0.2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0.2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0.2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0.2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0.2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0.2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0.2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0.2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0.2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0.2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0.2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0.2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0.2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0.2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0.2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0.2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0.2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0.2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0.2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0.2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0.2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0.2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0.2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0.2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0.2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0.2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0.2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0.2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0.2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0.2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0.2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0.2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0.2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0.2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0.2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0.2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0.2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0.2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0.2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0.2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0.2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0.2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0.2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0.2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0.2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0.2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0.2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0.2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0.2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0.2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0.2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0.2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0.2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0.2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0.2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0.2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0.2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0.2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0.2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0.2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0.2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0.2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0.2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0.2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0.2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0.2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0.2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0.2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0.2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0.2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0.2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0.2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0.2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0.2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0.2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0.2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0.2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0.2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0.2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0.2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0.2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0.2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0.2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0.2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0.2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0.2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0.2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0.2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0.2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0.2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0.2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0.2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0.2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0.2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0.2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0.2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0.2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0.2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0.2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0.2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0.2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0.2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0.2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0.2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0.2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0.2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0.2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0.2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0.2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0.2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0.2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0.2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0.2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0.2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0.2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0.2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0.2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0.2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0.2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0.2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0.2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0.2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0.2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0.2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0.2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0.2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0.2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0.2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0.2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0.2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0.2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0.2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0.2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0.2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0.2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0.2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0.2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0.2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0.2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0.2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0.2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0.2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0.2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0.2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0.2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0.2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0.2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0.2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0.2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0.2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0.2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0.2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0.2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0.2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0.2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0.2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0.2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0.2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0.2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0.2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0.2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0.2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0.2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0.2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0.2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0.2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0.2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0.2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0.2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0.2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0.2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0.2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0.2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0.2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0.2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0.2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0.2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0.2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0.2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0.2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0.2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0.2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0.2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0.2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0.2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0.2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0.2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0.2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0.2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0.2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0.2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0.2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0.2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0.2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0.2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0.2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0.2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0.2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0.2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0.2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0.2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0.2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0.2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0.2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0.2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0.2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0.2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0.2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0.2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0.2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0.2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0.2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0.2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0.2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0.2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0.2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0.2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0.2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0.2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0.2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0.2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0.2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0.2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0.2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0.2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0.2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0.2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0.2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0.2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0.2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0.2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0.2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0.2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0.2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0.2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0.2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0.2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0.2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0.2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0.2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0.2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0.2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0.2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0.2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0.2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0.2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0.2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0.2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0.2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0.2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0.2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0.2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0.2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0.2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0.2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0.2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0.2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0.2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0.2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0.2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0.2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0.2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0.2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0.2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0.2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0.2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0.2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0.2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0.2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0.2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0.2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0.2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0.2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0.2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0.2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0.2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0.2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0.2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0.2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0.2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0.2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0.2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0.2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0.2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0.2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0.2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0.2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0.2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0.2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0.2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0.2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0.2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0.2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0.2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0.2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0.2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0.2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0.2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0.2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0.2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0.2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0.2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0.2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0.2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0.2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0.2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0.2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0.2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0.2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0.2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0.2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0.2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0.2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0.2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0.2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0.2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0.2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0.2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0.2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0.2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0.2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0.2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0.2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0.2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0.2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0.2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0.2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0.2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0.2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0.2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0.2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0.2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0.2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0.2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0.2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0.2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0.2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0.2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0.2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0.2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0.2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0.2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0.2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0.2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0.2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0.2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0.2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0.2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0.2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0.2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0.2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0.2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0.2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0.2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0.2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0.2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0.2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0.2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0.2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0.2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0.2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0.2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0.2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0.2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0.2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0.2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0.2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0.2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0.2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0.2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0.2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0.2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0.2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0.2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0.2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0.2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0.2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0.2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0.2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0.2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0.2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0.2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0.2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0.2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0.2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0.2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0.2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0.2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0.2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0.2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0.2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0.2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0.2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0.2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0.2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0.2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0.2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0.2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0.2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0.2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0.2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0.2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0.2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0.2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0.2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0.2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0.2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0.2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0.2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0.2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0.2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0.2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0.2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0.2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0.2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0.2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0.2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0.2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0.2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0.2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0.2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0.2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0.2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0.2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0.2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0.2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0.2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0.2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0.2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0.2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0.2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0.2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0.2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0.2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0.2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0.2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0.2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0.2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0.2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0.2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0.2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0.2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0.2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0.2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0.2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0.2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0.2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0.2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0.2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0.2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0.2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0.2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0.2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0.2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0.2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0.2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0.2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0.2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0.2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0.2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0.2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0.2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0.2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0.2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0.2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0.2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0.2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0.2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0.2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0.2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0.2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0.2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0.2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0.2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0.2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0.2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0.2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0.2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0.2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0.2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0.2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0.2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0.2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0.2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0.2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0.2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0.2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0.2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0.2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0.2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0.2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0.2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0.2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0.2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0.2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0.2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0.2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0.2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0.2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0.2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0.2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0.2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0.2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0.2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0.2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0.2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0.2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0.2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0.2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0.2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0.2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0.2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0.2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0.2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0.2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0.2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0.2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0.2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0.2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0.2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0.2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0.2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0.2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0.2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0.2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0.2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0.2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0.2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0.2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0.2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0.2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0.2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0.2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0.2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0.2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0.2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0.2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0.2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0.2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0.2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0.2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0.2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0.2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0.2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0.2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0.2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0.2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0.2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0.2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0.2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0.2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0.2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0.2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0.2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0.2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0.2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0.2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0.2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0.2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0.2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0.2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0.2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0.2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0.2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0.2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0.2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0.2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0.2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0.2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0.2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0.2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0.2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0.2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0.2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0.2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0.2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0.2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0.2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0.2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0.2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0.2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0.2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0.2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0.2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0.2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0.2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0.2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0.2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0.2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0.2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0.2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0.2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0.2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0.2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0.2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0.2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0.2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0.2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0.2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0.2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0.2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0.2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0.2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0.2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0.2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0.2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0.2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0.2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0.2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0.2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0.2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0.2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0.2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0.2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0.2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0.2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0.2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0.2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0.2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0.2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0.2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0.2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0.2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0.2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0.2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0.2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0.2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0.2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0.2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0.2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0.2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0.2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0.2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0.2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0.2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0.2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0.2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0.2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0.2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0.2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0.2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0.2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0.2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0.2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0.2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0.2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0.2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0.2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0.2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0.2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0.2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0.2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0.2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0.2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0.2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0.2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0.2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0.2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0.2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0.2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0.2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0.2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0.2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0.2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0.2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0.2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0.2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0.2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0.2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0.2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0.2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0.2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0.2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0.2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0.2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0.2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0.2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0.2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0.2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0.2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0.2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0.2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0.2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0.2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0.2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0.2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0.2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0.2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0.2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0.2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0.2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0.2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2.625" defaultRowHeight="15" customHeight="1"/>
  <cols>
    <col min="1" max="1" width="18" customWidth="1"/>
    <col min="2" max="26" width="7.625" customWidth="1"/>
  </cols>
  <sheetData>
    <row r="1" spans="1:2">
      <c r="B1" s="31"/>
    </row>
    <row r="2" spans="1:2">
      <c r="A2" s="32" t="s">
        <v>107</v>
      </c>
      <c r="B2" s="31">
        <v>2553</v>
      </c>
    </row>
    <row r="3" spans="1:2">
      <c r="A3" s="32" t="s">
        <v>108</v>
      </c>
      <c r="B3" s="31">
        <v>2554</v>
      </c>
    </row>
    <row r="4" spans="1:2">
      <c r="A4" s="32" t="s">
        <v>109</v>
      </c>
      <c r="B4" s="31">
        <v>2555</v>
      </c>
    </row>
    <row r="5" spans="1:2">
      <c r="A5" s="32" t="s">
        <v>110</v>
      </c>
      <c r="B5" s="31">
        <v>2556</v>
      </c>
    </row>
    <row r="6" spans="1:2">
      <c r="A6" s="32" t="s">
        <v>9</v>
      </c>
      <c r="B6" s="31">
        <v>2557</v>
      </c>
    </row>
    <row r="7" spans="1:2">
      <c r="A7" s="32" t="s">
        <v>111</v>
      </c>
      <c r="B7" s="31">
        <v>2558</v>
      </c>
    </row>
    <row r="8" spans="1:2">
      <c r="A8" s="32" t="s">
        <v>112</v>
      </c>
      <c r="B8" s="31">
        <v>2559</v>
      </c>
    </row>
    <row r="9" spans="1:2">
      <c r="A9" s="32" t="s">
        <v>113</v>
      </c>
      <c r="B9" s="31">
        <v>2560</v>
      </c>
    </row>
    <row r="10" spans="1:2">
      <c r="A10" s="32" t="s">
        <v>114</v>
      </c>
      <c r="B10" s="31">
        <v>2561</v>
      </c>
    </row>
    <row r="11" spans="1:2">
      <c r="B11" s="31">
        <v>2562</v>
      </c>
    </row>
    <row r="12" spans="1:2">
      <c r="A12" s="32" t="s">
        <v>115</v>
      </c>
      <c r="B12" s="31">
        <v>2563</v>
      </c>
    </row>
    <row r="13" spans="1:2">
      <c r="B13" s="31">
        <v>2564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17" t="s">
        <v>32</v>
      </c>
      <c r="D1" s="418"/>
      <c r="E1" s="418"/>
      <c r="F1" s="418"/>
      <c r="G1" s="418"/>
      <c r="H1" s="418"/>
      <c r="I1" s="418"/>
      <c r="J1" s="418"/>
      <c r="K1" s="4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17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2/1 ปีการศึกษา 2564         </v>
      </c>
      <c r="D2" s="418"/>
      <c r="E2" s="418"/>
      <c r="F2" s="418"/>
      <c r="G2" s="418"/>
      <c r="H2" s="418"/>
      <c r="I2" s="418"/>
      <c r="J2" s="418"/>
      <c r="K2" s="4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20" t="s">
        <v>2</v>
      </c>
      <c r="B4" s="403" t="str">
        <f>สรุปผลสมรรถนะ!C4</f>
        <v>เลขประจำตัวนักเรียน</v>
      </c>
      <c r="C4" s="421" t="s">
        <v>31</v>
      </c>
      <c r="D4" s="427" t="s">
        <v>33</v>
      </c>
      <c r="E4" s="399"/>
      <c r="F4" s="399"/>
      <c r="G4" s="399"/>
      <c r="H4" s="399"/>
      <c r="I4" s="399"/>
      <c r="J4" s="399"/>
      <c r="K4" s="399"/>
      <c r="L4" s="400"/>
      <c r="M4" s="430" t="s">
        <v>34</v>
      </c>
      <c r="N4" s="399"/>
      <c r="O4" s="399"/>
      <c r="P4" s="399"/>
      <c r="Q4" s="399"/>
      <c r="R4" s="400"/>
      <c r="S4" s="425" t="s">
        <v>35</v>
      </c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/>
      <c r="AE4" s="399"/>
      <c r="AF4" s="400"/>
      <c r="AG4" s="398" t="s">
        <v>36</v>
      </c>
      <c r="AH4" s="399"/>
      <c r="AI4" s="399"/>
      <c r="AJ4" s="399"/>
      <c r="AK4" s="399"/>
      <c r="AL4" s="399"/>
      <c r="AM4" s="399"/>
      <c r="AN4" s="399"/>
      <c r="AO4" s="399"/>
      <c r="AP4" s="399"/>
      <c r="AQ4" s="399"/>
      <c r="AR4" s="400"/>
      <c r="AS4" s="401" t="s">
        <v>37</v>
      </c>
      <c r="AT4" s="399"/>
      <c r="AU4" s="399"/>
      <c r="AV4" s="399"/>
      <c r="AW4" s="399"/>
      <c r="AX4" s="399"/>
      <c r="AY4" s="399"/>
      <c r="AZ4" s="399"/>
      <c r="BA4" s="402" t="s">
        <v>93</v>
      </c>
      <c r="BB4" s="403" t="s">
        <v>19</v>
      </c>
      <c r="BC4" s="403" t="s">
        <v>39</v>
      </c>
      <c r="BD4" s="403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384"/>
      <c r="B5" s="384"/>
      <c r="C5" s="415"/>
      <c r="D5" s="435" t="s">
        <v>40</v>
      </c>
      <c r="E5" s="388"/>
      <c r="F5" s="388"/>
      <c r="G5" s="389"/>
      <c r="H5" s="436" t="s">
        <v>41</v>
      </c>
      <c r="I5" s="389"/>
      <c r="J5" s="437" t="s">
        <v>42</v>
      </c>
      <c r="K5" s="389"/>
      <c r="L5" s="5" t="s">
        <v>43</v>
      </c>
      <c r="M5" s="438" t="s">
        <v>40</v>
      </c>
      <c r="N5" s="388"/>
      <c r="O5" s="389"/>
      <c r="P5" s="431" t="s">
        <v>41</v>
      </c>
      <c r="Q5" s="388"/>
      <c r="R5" s="406"/>
      <c r="S5" s="439" t="s">
        <v>40</v>
      </c>
      <c r="T5" s="388"/>
      <c r="U5" s="388"/>
      <c r="V5" s="388"/>
      <c r="W5" s="388"/>
      <c r="X5" s="388"/>
      <c r="Y5" s="388"/>
      <c r="Z5" s="388"/>
      <c r="AA5" s="388"/>
      <c r="AB5" s="388"/>
      <c r="AC5" s="388"/>
      <c r="AD5" s="388"/>
      <c r="AE5" s="389"/>
      <c r="AF5" s="6" t="s">
        <v>41</v>
      </c>
      <c r="AG5" s="7" t="s">
        <v>40</v>
      </c>
      <c r="AH5" s="432" t="s">
        <v>41</v>
      </c>
      <c r="AI5" s="388"/>
      <c r="AJ5" s="389"/>
      <c r="AK5" s="432" t="s">
        <v>42</v>
      </c>
      <c r="AL5" s="388"/>
      <c r="AM5" s="389"/>
      <c r="AN5" s="8" t="s">
        <v>43</v>
      </c>
      <c r="AO5" s="433" t="s">
        <v>44</v>
      </c>
      <c r="AP5" s="389"/>
      <c r="AQ5" s="433" t="s">
        <v>45</v>
      </c>
      <c r="AR5" s="406"/>
      <c r="AS5" s="434" t="s">
        <v>40</v>
      </c>
      <c r="AT5" s="388"/>
      <c r="AU5" s="388"/>
      <c r="AV5" s="389"/>
      <c r="AW5" s="404" t="s">
        <v>41</v>
      </c>
      <c r="AX5" s="388"/>
      <c r="AY5" s="388"/>
      <c r="AZ5" s="388"/>
      <c r="BA5" s="381"/>
      <c r="BB5" s="384"/>
      <c r="BC5" s="384"/>
      <c r="BD5" s="384"/>
      <c r="BE5" s="18"/>
      <c r="BF5" s="18"/>
      <c r="BG5" s="18"/>
      <c r="BH5" s="18"/>
      <c r="BI5" s="18"/>
      <c r="BJ5" s="18"/>
      <c r="BK5" s="18"/>
    </row>
    <row r="6" spans="1:63" ht="16.5" customHeight="1">
      <c r="A6" s="384"/>
      <c r="B6" s="384"/>
      <c r="C6" s="415"/>
      <c r="D6" s="428" t="s">
        <v>46</v>
      </c>
      <c r="E6" s="388"/>
      <c r="F6" s="388"/>
      <c r="G6" s="389"/>
      <c r="H6" s="429" t="s">
        <v>46</v>
      </c>
      <c r="I6" s="389"/>
      <c r="J6" s="429" t="s">
        <v>46</v>
      </c>
      <c r="K6" s="389"/>
      <c r="L6" s="9" t="s">
        <v>46</v>
      </c>
      <c r="M6" s="423" t="s">
        <v>46</v>
      </c>
      <c r="N6" s="388"/>
      <c r="O6" s="389"/>
      <c r="P6" s="424" t="s">
        <v>46</v>
      </c>
      <c r="Q6" s="388"/>
      <c r="R6" s="406"/>
      <c r="S6" s="426" t="s">
        <v>46</v>
      </c>
      <c r="T6" s="388"/>
      <c r="U6" s="388"/>
      <c r="V6" s="388"/>
      <c r="W6" s="388"/>
      <c r="X6" s="388"/>
      <c r="Y6" s="388"/>
      <c r="Z6" s="388"/>
      <c r="AA6" s="388"/>
      <c r="AB6" s="388"/>
      <c r="AC6" s="388"/>
      <c r="AD6" s="388"/>
      <c r="AE6" s="389"/>
      <c r="AF6" s="10" t="s">
        <v>46</v>
      </c>
      <c r="AG6" s="11" t="s">
        <v>46</v>
      </c>
      <c r="AH6" s="405" t="s">
        <v>46</v>
      </c>
      <c r="AI6" s="388"/>
      <c r="AJ6" s="389"/>
      <c r="AK6" s="405" t="s">
        <v>46</v>
      </c>
      <c r="AL6" s="388"/>
      <c r="AM6" s="389"/>
      <c r="AN6" s="12" t="s">
        <v>46</v>
      </c>
      <c r="AO6" s="405" t="s">
        <v>46</v>
      </c>
      <c r="AP6" s="389"/>
      <c r="AQ6" s="405" t="s">
        <v>46</v>
      </c>
      <c r="AR6" s="406"/>
      <c r="AS6" s="409" t="s">
        <v>46</v>
      </c>
      <c r="AT6" s="388"/>
      <c r="AU6" s="388"/>
      <c r="AV6" s="389"/>
      <c r="AW6" s="410" t="s">
        <v>46</v>
      </c>
      <c r="AX6" s="388"/>
      <c r="AY6" s="388"/>
      <c r="AZ6" s="388"/>
      <c r="BA6" s="381"/>
      <c r="BB6" s="384"/>
      <c r="BC6" s="384"/>
      <c r="BD6" s="384"/>
      <c r="BE6" s="18"/>
      <c r="BF6" s="18"/>
      <c r="BG6" s="18"/>
      <c r="BH6" s="18"/>
      <c r="BI6" s="18"/>
      <c r="BJ6" s="18"/>
      <c r="BK6" s="18"/>
    </row>
    <row r="7" spans="1:63" ht="15.75" customHeight="1">
      <c r="A7" s="384"/>
      <c r="B7" s="384"/>
      <c r="C7" s="415"/>
      <c r="D7" s="422" t="s">
        <v>47</v>
      </c>
      <c r="E7" s="419" t="s">
        <v>48</v>
      </c>
      <c r="F7" s="419" t="s">
        <v>49</v>
      </c>
      <c r="G7" s="419" t="s">
        <v>50</v>
      </c>
      <c r="H7" s="419" t="s">
        <v>51</v>
      </c>
      <c r="I7" s="419" t="s">
        <v>52</v>
      </c>
      <c r="J7" s="419" t="s">
        <v>53</v>
      </c>
      <c r="K7" s="419" t="s">
        <v>54</v>
      </c>
      <c r="L7" s="377" t="s">
        <v>55</v>
      </c>
      <c r="M7" s="380" t="s">
        <v>56</v>
      </c>
      <c r="N7" s="383" t="s">
        <v>57</v>
      </c>
      <c r="O7" s="383" t="s">
        <v>58</v>
      </c>
      <c r="P7" s="383" t="s">
        <v>59</v>
      </c>
      <c r="Q7" s="383" t="s">
        <v>60</v>
      </c>
      <c r="R7" s="390" t="s">
        <v>61</v>
      </c>
      <c r="S7" s="387" t="s">
        <v>62</v>
      </c>
      <c r="T7" s="388"/>
      <c r="U7" s="388"/>
      <c r="V7" s="388"/>
      <c r="W7" s="388"/>
      <c r="X7" s="388"/>
      <c r="Y7" s="388"/>
      <c r="Z7" s="389"/>
      <c r="AA7" s="391" t="s">
        <v>63</v>
      </c>
      <c r="AB7" s="393" t="s">
        <v>64</v>
      </c>
      <c r="AC7" s="388"/>
      <c r="AD7" s="389"/>
      <c r="AE7" s="391" t="s">
        <v>65</v>
      </c>
      <c r="AF7" s="392" t="s">
        <v>66</v>
      </c>
      <c r="AG7" s="407" t="s">
        <v>67</v>
      </c>
      <c r="AH7" s="408" t="s">
        <v>68</v>
      </c>
      <c r="AI7" s="408" t="s">
        <v>69</v>
      </c>
      <c r="AJ7" s="408" t="s">
        <v>70</v>
      </c>
      <c r="AK7" s="408" t="s">
        <v>71</v>
      </c>
      <c r="AL7" s="408" t="s">
        <v>72</v>
      </c>
      <c r="AM7" s="408" t="s">
        <v>73</v>
      </c>
      <c r="AN7" s="408" t="s">
        <v>74</v>
      </c>
      <c r="AO7" s="408" t="s">
        <v>75</v>
      </c>
      <c r="AP7" s="408" t="s">
        <v>76</v>
      </c>
      <c r="AQ7" s="408" t="s">
        <v>77</v>
      </c>
      <c r="AR7" s="411" t="s">
        <v>78</v>
      </c>
      <c r="AS7" s="412" t="s">
        <v>79</v>
      </c>
      <c r="AT7" s="413" t="s">
        <v>80</v>
      </c>
      <c r="AU7" s="413" t="s">
        <v>81</v>
      </c>
      <c r="AV7" s="413" t="s">
        <v>82</v>
      </c>
      <c r="AW7" s="413" t="s">
        <v>83</v>
      </c>
      <c r="AX7" s="413" t="s">
        <v>84</v>
      </c>
      <c r="AY7" s="413" t="s">
        <v>85</v>
      </c>
      <c r="AZ7" s="414" t="s">
        <v>86</v>
      </c>
      <c r="BA7" s="382"/>
      <c r="BB7" s="384"/>
      <c r="BC7" s="384"/>
      <c r="BD7" s="384"/>
      <c r="BE7" s="19"/>
      <c r="BF7" s="19"/>
      <c r="BG7" s="19"/>
      <c r="BH7" s="19"/>
      <c r="BI7" s="19"/>
      <c r="BJ7" s="19"/>
      <c r="BK7" s="19"/>
    </row>
    <row r="8" spans="1:63" ht="15.75" customHeight="1">
      <c r="A8" s="384"/>
      <c r="B8" s="384"/>
      <c r="C8" s="415"/>
      <c r="D8" s="381"/>
      <c r="E8" s="384"/>
      <c r="F8" s="384"/>
      <c r="G8" s="384"/>
      <c r="H8" s="384"/>
      <c r="I8" s="384"/>
      <c r="J8" s="384"/>
      <c r="K8" s="384"/>
      <c r="L8" s="378"/>
      <c r="M8" s="381"/>
      <c r="N8" s="384"/>
      <c r="O8" s="384"/>
      <c r="P8" s="384"/>
      <c r="Q8" s="384"/>
      <c r="R8" s="378"/>
      <c r="S8" s="386" t="s">
        <v>87</v>
      </c>
      <c r="T8" s="394" t="s">
        <v>88</v>
      </c>
      <c r="U8" s="394" t="s">
        <v>89</v>
      </c>
      <c r="V8" s="395" t="s">
        <v>90</v>
      </c>
      <c r="W8" s="388"/>
      <c r="X8" s="389"/>
      <c r="Y8" s="394" t="s">
        <v>91</v>
      </c>
      <c r="Z8" s="394" t="s">
        <v>92</v>
      </c>
      <c r="AA8" s="384"/>
      <c r="AB8" s="394" t="s">
        <v>87</v>
      </c>
      <c r="AC8" s="394" t="s">
        <v>88</v>
      </c>
      <c r="AD8" s="394" t="s">
        <v>89</v>
      </c>
      <c r="AE8" s="384"/>
      <c r="AF8" s="378"/>
      <c r="AG8" s="381"/>
      <c r="AH8" s="384"/>
      <c r="AI8" s="384"/>
      <c r="AJ8" s="384"/>
      <c r="AK8" s="384"/>
      <c r="AL8" s="384"/>
      <c r="AM8" s="384"/>
      <c r="AN8" s="384"/>
      <c r="AO8" s="384"/>
      <c r="AP8" s="384"/>
      <c r="AQ8" s="384"/>
      <c r="AR8" s="378"/>
      <c r="AS8" s="381"/>
      <c r="AT8" s="384"/>
      <c r="AU8" s="384"/>
      <c r="AV8" s="384"/>
      <c r="AW8" s="384"/>
      <c r="AX8" s="384"/>
      <c r="AY8" s="384"/>
      <c r="AZ8" s="415"/>
      <c r="BA8" s="396">
        <f>COUNT(D10:AZ10)*3</f>
        <v>0</v>
      </c>
      <c r="BB8" s="384"/>
      <c r="BC8" s="384"/>
      <c r="BD8" s="384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385"/>
      <c r="B9" s="385"/>
      <c r="C9" s="416"/>
      <c r="D9" s="382"/>
      <c r="E9" s="385"/>
      <c r="F9" s="385"/>
      <c r="G9" s="385"/>
      <c r="H9" s="385"/>
      <c r="I9" s="385"/>
      <c r="J9" s="385"/>
      <c r="K9" s="385"/>
      <c r="L9" s="379"/>
      <c r="M9" s="382"/>
      <c r="N9" s="385"/>
      <c r="O9" s="385"/>
      <c r="P9" s="385"/>
      <c r="Q9" s="385"/>
      <c r="R9" s="379"/>
      <c r="S9" s="382"/>
      <c r="T9" s="385"/>
      <c r="U9" s="385"/>
      <c r="V9" s="13">
        <v>4.0999999999999996</v>
      </c>
      <c r="W9" s="13">
        <v>4.2</v>
      </c>
      <c r="X9" s="13">
        <v>4.3</v>
      </c>
      <c r="Y9" s="385"/>
      <c r="Z9" s="385"/>
      <c r="AA9" s="385"/>
      <c r="AB9" s="385"/>
      <c r="AC9" s="385"/>
      <c r="AD9" s="385"/>
      <c r="AE9" s="385"/>
      <c r="AF9" s="379"/>
      <c r="AG9" s="382"/>
      <c r="AH9" s="385"/>
      <c r="AI9" s="385"/>
      <c r="AJ9" s="385"/>
      <c r="AK9" s="385"/>
      <c r="AL9" s="385"/>
      <c r="AM9" s="385"/>
      <c r="AN9" s="385"/>
      <c r="AO9" s="385"/>
      <c r="AP9" s="385"/>
      <c r="AQ9" s="385"/>
      <c r="AR9" s="379"/>
      <c r="AS9" s="382"/>
      <c r="AT9" s="385"/>
      <c r="AU9" s="385"/>
      <c r="AV9" s="385"/>
      <c r="AW9" s="385"/>
      <c r="AX9" s="385"/>
      <c r="AY9" s="385"/>
      <c r="AZ9" s="416"/>
      <c r="BA9" s="382"/>
      <c r="BB9" s="385"/>
      <c r="BC9" s="385"/>
      <c r="BD9" s="385"/>
      <c r="BE9" s="19"/>
      <c r="BF9" s="397" t="s">
        <v>96</v>
      </c>
      <c r="BG9" s="388"/>
      <c r="BH9" s="389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>
        <f>IF(นักเรียน!B6="","",นักเรียน!B6)</f>
        <v>17917</v>
      </c>
      <c r="C10" s="15" t="str">
        <f>IF(นักเรียน!C6="","",นักเรียน!C6)</f>
        <v>เด็กชายพิทักษ์พงศ์  ฤทธิ์สุวรรณ</v>
      </c>
      <c r="D10" s="33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>
        <f>IF(นักเรียน!B7="","",นักเรียน!B7)</f>
        <v>18236</v>
      </c>
      <c r="C11" s="15" t="str">
        <f>IF(นักเรียน!C7="","",นักเรียน!C7)</f>
        <v>เด็กชายชยธร เพชรนก</v>
      </c>
      <c r="D11" s="33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>
        <f>IF(นักเรียน!B8="","",นักเรียน!B8)</f>
        <v>18237</v>
      </c>
      <c r="C12" s="15" t="str">
        <f>IF(นักเรียน!C8="","",นักเรียน!C8)</f>
        <v>เด็กชายฐิติพงศ์ ท้าวเคหะ</v>
      </c>
      <c r="D12" s="33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>
        <f>IF(นักเรียน!B9="","",นักเรียน!B9)</f>
        <v>18238</v>
      </c>
      <c r="C13" s="15" t="str">
        <f>IF(นักเรียน!C9="","",นักเรียน!C9)</f>
        <v>เด็กชายณัฏฐชัย สำราญรส</v>
      </c>
      <c r="D13" s="33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>
        <f>IF(นักเรียน!B10="","",นักเรียน!B10)</f>
        <v>18239</v>
      </c>
      <c r="C14" s="15" t="str">
        <f>IF(นักเรียน!C10="","",นักเรียน!C10)</f>
        <v>เด็กชายณัฐกรณ์  วิลาชัย</v>
      </c>
      <c r="D14" s="33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>
        <f>IF(นักเรียน!B11="","",นักเรียน!B11)</f>
        <v>18240</v>
      </c>
      <c r="C15" s="15" t="str">
        <f>IF(นักเรียน!C11="","",นักเรียน!C11)</f>
        <v>เด็กชายณัฐวุฒิ พันธ์ผาด</v>
      </c>
      <c r="D15" s="33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>
        <f>IF(นักเรียน!B12="","",นักเรียน!B12)</f>
        <v>18241</v>
      </c>
      <c r="C16" s="15" t="str">
        <f>IF(นักเรียน!C12="","",นักเรียน!C12)</f>
        <v>เด็กชายณัฐวุฒิ อาฐนาค</v>
      </c>
      <c r="D16" s="33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>
        <f>IF(นักเรียน!B13="","",นักเรียน!B13)</f>
        <v>18242</v>
      </c>
      <c r="C17" s="15" t="str">
        <f>IF(นักเรียน!C13="","",นักเรียน!C13)</f>
        <v>เด็กชายธนวัตร  ภูสิมมา</v>
      </c>
      <c r="D17" s="33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>
        <f>IF(นักเรียน!B14="","",นักเรียน!B14)</f>
        <v>18243</v>
      </c>
      <c r="C18" s="15" t="str">
        <f>IF(นักเรียน!C14="","",นักเรียน!C14)</f>
        <v>เด็กชายธนาโชค จำเริญสัตย์</v>
      </c>
      <c r="D18" s="33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>
        <f>IF(นักเรียน!B15="","",นักเรียน!B15)</f>
        <v>18244</v>
      </c>
      <c r="C19" s="15" t="str">
        <f>IF(นักเรียน!C15="","",นักเรียน!C15)</f>
        <v>เด็กชายนราวิทญ์ สุขภิบาล</v>
      </c>
      <c r="D19" s="33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>
        <f>IF(นักเรียน!B16="","",นักเรียน!B16)</f>
        <v>18246</v>
      </c>
      <c r="C20" s="15" t="str">
        <f>IF(นักเรียน!C16="","",นักเรียน!C16)</f>
        <v>เด็กชายบัณฑูร บุญยู้</v>
      </c>
      <c r="D20" s="33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>
        <f>IF(นักเรียน!B17="","",นักเรียน!B17)</f>
        <v>18247</v>
      </c>
      <c r="C21" s="15" t="str">
        <f>IF(นักเรียน!C17="","",นักเรียน!C17)</f>
        <v>เด็กชายภูริภัทร  นันทจักร์</v>
      </c>
      <c r="D21" s="33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>
        <f>IF(นักเรียน!B18="","",นักเรียน!B18)</f>
        <v>18249</v>
      </c>
      <c r="C22" s="15" t="str">
        <f>IF(นักเรียน!C18="","",นักเรียน!C18)</f>
        <v>เด็กชายวัชระ  พื้นสันเทียะ</v>
      </c>
      <c r="D22" s="33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>
        <f>IF(นักเรียน!B19="","",นักเรียน!B19)</f>
        <v>18250</v>
      </c>
      <c r="C23" s="15" t="str">
        <f>IF(นักเรียน!C19="","",นักเรียน!C19)</f>
        <v>เด็กชายศิรวิทย์  ซายขาว</v>
      </c>
      <c r="D23" s="33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>
        <f>IF(นักเรียน!B20="","",นักเรียน!B20)</f>
        <v>18251</v>
      </c>
      <c r="C24" s="15" t="str">
        <f>IF(นักเรียน!C20="","",นักเรียน!C20)</f>
        <v>เด็กชายศุรสิทธิ์ พรมมาศ</v>
      </c>
      <c r="D24" s="33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>
        <f>IF(นักเรียน!B21="","",นักเรียน!B21)</f>
        <v>18252</v>
      </c>
      <c r="C25" s="15" t="str">
        <f>IF(นักเรียน!C21="","",นักเรียน!C21)</f>
        <v>เด็กชายเศรษฐพงศ์ ทรัพย์ผาด</v>
      </c>
      <c r="D25" s="33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>
        <f>IF(นักเรียน!B22="","",นักเรียน!B22)</f>
        <v>18253</v>
      </c>
      <c r="C26" s="15" t="str">
        <f>IF(นักเรียน!C22="","",นักเรียน!C22)</f>
        <v>เด็กชายสัตรัตน์  ทองคำแสง</v>
      </c>
      <c r="D26" s="33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>
        <f>IF(นักเรียน!B23="","",นักเรียน!B23)</f>
        <v>18254</v>
      </c>
      <c r="C27" s="15" t="str">
        <f>IF(นักเรียน!C23="","",นักเรียน!C23)</f>
        <v>เด็กชายอนันต์ นวลกัลยา</v>
      </c>
      <c r="D27" s="33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>
        <f>IF(นักเรียน!B24="","",นักเรียน!B24)</f>
        <v>18255</v>
      </c>
      <c r="C28" s="15" t="str">
        <f>IF(นักเรียน!C24="","",นักเรียน!C24)</f>
        <v>เด็กชายอิสเรศ  พันธุ์จรุง</v>
      </c>
      <c r="D28" s="33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>
        <f>IF(นักเรียน!B25="","",นักเรียน!B25)</f>
        <v>18256</v>
      </c>
      <c r="C29" s="15" t="str">
        <f>IF(นักเรียน!C25="","",นักเรียน!C25)</f>
        <v>เด็กหญิงกิตติมา พลศิริ</v>
      </c>
      <c r="D29" s="33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>
        <f>IF(นักเรียน!B26="","",นักเรียน!B26)</f>
        <v>18257</v>
      </c>
      <c r="C30" s="15" t="str">
        <f>IF(นักเรียน!C26="","",นักเรียน!C26)</f>
        <v>เด็กหญิงจิรพร ไสโยธา</v>
      </c>
      <c r="D30" s="33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>
        <f>IF(นักเรียน!B27="","",นักเรียน!B27)</f>
        <v>18258</v>
      </c>
      <c r="C31" s="15" t="str">
        <f>IF(นักเรียน!C27="","",นักเรียน!C27)</f>
        <v>เด็กหญิงจุฑามณี  ทองวิทิตย์</v>
      </c>
      <c r="D31" s="33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>
        <f>IF(นักเรียน!B28="","",นักเรียน!B28)</f>
        <v>18260</v>
      </c>
      <c r="C32" s="15" t="str">
        <f>IF(นักเรียน!C28="","",นักเรียน!C28)</f>
        <v>เด็กหญิงชรินทร์ทิพย์  ถินแก้ว</v>
      </c>
      <c r="D32" s="33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>
        <f>IF(นักเรียน!B29="","",นักเรียน!B29)</f>
        <v>18261</v>
      </c>
      <c r="C33" s="15" t="str">
        <f>IF(นักเรียน!C29="","",นักเรียน!C29)</f>
        <v>เด็กหญิงญาณิศา การวงษ์</v>
      </c>
      <c r="D33" s="33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>
        <f>IF(นักเรียน!B30="","",นักเรียน!B30)</f>
        <v>18262</v>
      </c>
      <c r="C34" s="15" t="str">
        <f>IF(นักเรียน!C30="","",นักเรียน!C30)</f>
        <v>เด็กหญิงณปภา  ขัตติยวงศ์</v>
      </c>
      <c r="D34" s="33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>
        <f>IF(นักเรียน!B31="","",นักเรียน!B31)</f>
        <v>18263</v>
      </c>
      <c r="C35" s="15" t="str">
        <f>IF(นักเรียน!C31="","",นักเรียน!C31)</f>
        <v>เด็กหญิงณัฏฐกานต์  โคตรสุข</v>
      </c>
      <c r="D35" s="33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>
        <f>IF(นักเรียน!B32="","",นักเรียน!B32)</f>
        <v>18264</v>
      </c>
      <c r="C36" s="15" t="str">
        <f>IF(นักเรียน!C32="","",นักเรียน!C32)</f>
        <v>เด็กหญิงณัฐ​ฐ​ิ​กา​ เเวม​ประชา​</v>
      </c>
      <c r="D36" s="33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>
        <f>IF(นักเรียน!B33="","",นักเรียน!B33)</f>
        <v>18266</v>
      </c>
      <c r="C37" s="15" t="str">
        <f>IF(นักเรียน!C33="","",นักเรียน!C33)</f>
        <v>เด็กหญิงว​ราภรณ์​ เกื้อปัญญา​</v>
      </c>
      <c r="D37" s="33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>
        <f>IF(นักเรียน!B34="","",นักเรียน!B34)</f>
        <v>18267</v>
      </c>
      <c r="C38" s="15" t="str">
        <f>IF(นักเรียน!C34="","",นักเรียน!C34)</f>
        <v>เด็กหญิงสุกัญญา ดอนภักดี</v>
      </c>
      <c r="D38" s="33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>
        <f>IF(นักเรียน!B35="","",นักเรียน!B35)</f>
        <v>18268</v>
      </c>
      <c r="C39" s="15" t="str">
        <f>IF(นักเรียน!C35="","",นักเรียน!C35)</f>
        <v>เด็กหญิงอริษา ภูอุทา</v>
      </c>
      <c r="D39" s="33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>
        <f>IF(นักเรียน!B36="","",นักเรียน!B36)</f>
        <v>18520</v>
      </c>
      <c r="C40" s="15" t="str">
        <f>IF(นักเรียน!C36="","",นักเรียน!C36)</f>
        <v>เด็กชายณัฐกรณ์  ศิลาโลห์</v>
      </c>
      <c r="D40" s="33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>
        <f t="shared" si="0"/>
        <v>0</v>
      </c>
      <c r="BB40" s="23">
        <f t="shared" si="1"/>
        <v>0</v>
      </c>
      <c r="BC40" s="24">
        <f t="shared" si="2"/>
        <v>0</v>
      </c>
      <c r="BD40" s="4" t="str">
        <f t="shared" si="3"/>
        <v>ปรับปรุง</v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>
        <f>IF(นักเรียน!B37="","",นักเรียน!B37)</f>
        <v>18521</v>
      </c>
      <c r="C41" s="15" t="str">
        <f>IF(นักเรียน!C37="","",นักเรียน!C37)</f>
        <v>เด็กหญิงสุภาพร  หอมเนียน</v>
      </c>
      <c r="D41" s="33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>
        <f t="shared" si="0"/>
        <v>0</v>
      </c>
      <c r="BB41" s="23">
        <f t="shared" si="1"/>
        <v>0</v>
      </c>
      <c r="BC41" s="24">
        <f t="shared" si="2"/>
        <v>0</v>
      </c>
      <c r="BD41" s="4" t="str">
        <f t="shared" si="3"/>
        <v>ปรับปรุง</v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>
        <f>IF(นักเรียน!B38="","",นักเรียน!B38)</f>
        <v>18524</v>
      </c>
      <c r="C42" s="15" t="str">
        <f>IF(นักเรียน!C38="","",นักเรียน!C38)</f>
        <v>เด็กชายณัฐวุฒิ  ไชยศาสตร์</v>
      </c>
      <c r="D42" s="33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>
        <f t="shared" si="0"/>
        <v>0</v>
      </c>
      <c r="BB42" s="23">
        <f t="shared" si="1"/>
        <v>0</v>
      </c>
      <c r="BC42" s="24">
        <f t="shared" si="2"/>
        <v>0</v>
      </c>
      <c r="BD42" s="4" t="str">
        <f t="shared" si="3"/>
        <v>ปรับปรุง</v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>
        <f>IF(นักเรียน!B39="","",นักเรียน!B39)</f>
        <v>18532</v>
      </c>
      <c r="C43" s="15" t="str">
        <f>IF(นักเรียน!C39="","",นักเรียน!C39)</f>
        <v>เด็กหญิงกมลลักษณ์ แสงทอง</v>
      </c>
      <c r="D43" s="33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>
        <f t="shared" si="0"/>
        <v>0</v>
      </c>
      <c r="BB43" s="23">
        <f t="shared" si="1"/>
        <v>0</v>
      </c>
      <c r="BC43" s="24">
        <f t="shared" si="2"/>
        <v>0</v>
      </c>
      <c r="BD43" s="4" t="str">
        <f t="shared" si="3"/>
        <v>ปรับปรุง</v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/>
      </c>
      <c r="C44" s="15" t="str">
        <f>IF(นักเรียน!C40="","",นักเรียน!C40)</f>
        <v/>
      </c>
      <c r="D44" s="33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 t="str">
        <f t="shared" si="0"/>
        <v/>
      </c>
      <c r="BB44" s="23" t="str">
        <f t="shared" si="1"/>
        <v/>
      </c>
      <c r="BC44" s="24" t="str">
        <f t="shared" si="2"/>
        <v/>
      </c>
      <c r="BD44" s="4" t="str">
        <f t="shared" si="3"/>
        <v/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3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3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3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3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3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3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3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3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3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3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AH5:AJ5"/>
    <mergeCell ref="AK5:AM5"/>
    <mergeCell ref="AO5:AP5"/>
    <mergeCell ref="AQ5:AR5"/>
    <mergeCell ref="AS5:AV5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4:A9"/>
    <mergeCell ref="B4:B9"/>
    <mergeCell ref="C4:C9"/>
    <mergeCell ref="D7:D9"/>
    <mergeCell ref="E7:E9"/>
    <mergeCell ref="C1:K1"/>
    <mergeCell ref="C2:K2"/>
    <mergeCell ref="G7:G9"/>
    <mergeCell ref="H7:H9"/>
    <mergeCell ref="I7:I9"/>
    <mergeCell ref="F7:F9"/>
    <mergeCell ref="J7:J9"/>
    <mergeCell ref="K7:K9"/>
    <mergeCell ref="AJ7:AJ9"/>
    <mergeCell ref="AK7:AK9"/>
    <mergeCell ref="AL7:AL9"/>
    <mergeCell ref="AM7:AM9"/>
    <mergeCell ref="AN7:AN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E7:AE9"/>
    <mergeCell ref="AF7:AF9"/>
    <mergeCell ref="AA7:AA9"/>
    <mergeCell ref="AB7:AD7"/>
    <mergeCell ref="AD8:AD9"/>
    <mergeCell ref="AB8:AB9"/>
    <mergeCell ref="AC8:AC9"/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4"/>
      <c r="B1" s="35" t="s">
        <v>116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A2" s="34"/>
      <c r="B2" s="36"/>
      <c r="C2" s="36"/>
      <c r="D2" s="36"/>
      <c r="E2" s="36"/>
      <c r="F2" s="36"/>
      <c r="G2" s="36"/>
      <c r="H2" s="36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>
      <c r="A3" s="34"/>
      <c r="B3" s="37"/>
      <c r="C3" s="36"/>
      <c r="D3" s="36"/>
      <c r="E3" s="36"/>
      <c r="F3" s="36"/>
      <c r="G3" s="36"/>
      <c r="H3" s="36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26.25" customHeight="1">
      <c r="A4" s="34"/>
      <c r="B4" s="443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18"/>
      <c r="D4" s="418"/>
      <c r="E4" s="418"/>
      <c r="F4" s="418"/>
      <c r="G4" s="418"/>
      <c r="H4" s="418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20.25">
      <c r="A5" s="34"/>
      <c r="B5" s="443" t="str">
        <f>บันทึกข้อความ!Q9&amp;"  ปีการศึกษา "&amp;บันทึกข้อความ!Q10</f>
        <v>ชั้นมัธยมศึกษาปีที่ 2/1  ปีการศึกษา 2564</v>
      </c>
      <c r="C5" s="418"/>
      <c r="D5" s="418"/>
      <c r="E5" s="418"/>
      <c r="F5" s="418"/>
      <c r="G5" s="418"/>
      <c r="H5" s="418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31.5" customHeight="1">
      <c r="A6" s="34"/>
      <c r="B6" s="443" t="s">
        <v>117</v>
      </c>
      <c r="C6" s="418"/>
      <c r="D6" s="418"/>
      <c r="E6" s="418"/>
      <c r="F6" s="418"/>
      <c r="G6" s="418"/>
      <c r="H6" s="418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27.75" customHeight="1">
      <c r="A7" s="34"/>
      <c r="B7" s="38" t="s">
        <v>118</v>
      </c>
      <c r="C7" s="36"/>
      <c r="D7" s="36"/>
      <c r="E7" s="36"/>
      <c r="F7" s="36"/>
      <c r="G7" s="36"/>
      <c r="H7" s="36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9.5" customHeight="1">
      <c r="A8" s="34"/>
      <c r="B8" s="444" t="s">
        <v>119</v>
      </c>
      <c r="C8" s="444" t="s">
        <v>120</v>
      </c>
      <c r="D8" s="440" t="s">
        <v>39</v>
      </c>
      <c r="E8" s="388"/>
      <c r="F8" s="388"/>
      <c r="G8" s="388"/>
      <c r="H8" s="389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8.75" customHeight="1">
      <c r="A9" s="34"/>
      <c r="B9" s="384"/>
      <c r="C9" s="384"/>
      <c r="D9" s="39" t="s">
        <v>101</v>
      </c>
      <c r="E9" s="39" t="s">
        <v>100</v>
      </c>
      <c r="F9" s="39" t="s">
        <v>99</v>
      </c>
      <c r="G9" s="39" t="s">
        <v>98</v>
      </c>
      <c r="H9" s="441" t="s">
        <v>121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0.25" customHeight="1">
      <c r="A10" s="34"/>
      <c r="B10" s="385"/>
      <c r="C10" s="385"/>
      <c r="D10" s="40" t="s">
        <v>122</v>
      </c>
      <c r="E10" s="40" t="s">
        <v>123</v>
      </c>
      <c r="F10" s="40" t="s">
        <v>124</v>
      </c>
      <c r="G10" s="40">
        <v>0</v>
      </c>
      <c r="H10" s="385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8.75" customHeight="1">
      <c r="A11" s="34"/>
      <c r="B11" s="442" t="s">
        <v>23</v>
      </c>
      <c r="C11" s="41" t="s">
        <v>125</v>
      </c>
      <c r="D11" s="42"/>
      <c r="E11" s="42"/>
      <c r="F11" s="42"/>
      <c r="G11" s="42"/>
      <c r="H11" s="43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8.75" customHeight="1">
      <c r="A12" s="34"/>
      <c r="B12" s="384"/>
      <c r="C12" s="44" t="s">
        <v>126</v>
      </c>
      <c r="D12" s="45"/>
      <c r="E12" s="45"/>
      <c r="F12" s="45"/>
      <c r="G12" s="45"/>
      <c r="H12" s="46" t="s">
        <v>127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8.75" customHeight="1">
      <c r="A13" s="34"/>
      <c r="B13" s="384"/>
      <c r="C13" s="47" t="s">
        <v>128</v>
      </c>
      <c r="D13" s="48"/>
      <c r="E13" s="48"/>
      <c r="F13" s="48"/>
      <c r="G13" s="48"/>
      <c r="H13" s="46" t="s">
        <v>129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8.75" customHeight="1">
      <c r="A14" s="34"/>
      <c r="B14" s="384"/>
      <c r="C14" s="49" t="s">
        <v>130</v>
      </c>
      <c r="D14" s="50"/>
      <c r="E14" s="50"/>
      <c r="F14" s="50"/>
      <c r="G14" s="50"/>
      <c r="H14" s="46" t="s">
        <v>131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8.75" customHeight="1">
      <c r="A15" s="34"/>
      <c r="B15" s="384"/>
      <c r="C15" s="49" t="s">
        <v>132</v>
      </c>
      <c r="D15" s="50"/>
      <c r="E15" s="50"/>
      <c r="F15" s="50"/>
      <c r="G15" s="50"/>
      <c r="H15" s="46" t="s">
        <v>133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8.75" customHeight="1">
      <c r="A16" s="34"/>
      <c r="B16" s="385"/>
      <c r="C16" s="51" t="s">
        <v>134</v>
      </c>
      <c r="D16" s="52"/>
      <c r="E16" s="52"/>
      <c r="F16" s="52"/>
      <c r="G16" s="52"/>
      <c r="H16" s="53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3.25" customHeight="1">
      <c r="A17" s="34"/>
      <c r="B17" s="442" t="s">
        <v>24</v>
      </c>
      <c r="C17" s="54" t="s">
        <v>135</v>
      </c>
      <c r="D17" s="42"/>
      <c r="E17" s="42"/>
      <c r="F17" s="42"/>
      <c r="G17" s="42"/>
      <c r="H17" s="43" t="s">
        <v>136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36">
      <c r="A18" s="34"/>
      <c r="B18" s="384"/>
      <c r="C18" s="55" t="s">
        <v>137</v>
      </c>
      <c r="D18" s="50"/>
      <c r="E18" s="50"/>
      <c r="F18" s="50"/>
      <c r="G18" s="50"/>
      <c r="H18" s="46" t="s">
        <v>138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8.75">
      <c r="A19" s="34"/>
      <c r="B19" s="384"/>
      <c r="C19" s="55" t="s">
        <v>139</v>
      </c>
      <c r="D19" s="50"/>
      <c r="E19" s="50"/>
      <c r="F19" s="50"/>
      <c r="G19" s="50"/>
      <c r="H19" s="46" t="s">
        <v>140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36">
      <c r="A20" s="34"/>
      <c r="B20" s="384"/>
      <c r="C20" s="55" t="s">
        <v>141</v>
      </c>
      <c r="D20" s="50"/>
      <c r="E20" s="50"/>
      <c r="F20" s="50"/>
      <c r="G20" s="50"/>
      <c r="H20" s="46" t="s">
        <v>142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5.75" customHeight="1">
      <c r="A21" s="34"/>
      <c r="B21" s="385"/>
      <c r="C21" s="56" t="s">
        <v>143</v>
      </c>
      <c r="D21" s="52"/>
      <c r="E21" s="52"/>
      <c r="F21" s="52"/>
      <c r="G21" s="52"/>
      <c r="H21" s="5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8.75" customHeight="1">
      <c r="A22" s="34"/>
      <c r="B22" s="442" t="s">
        <v>25</v>
      </c>
      <c r="C22" s="54" t="s">
        <v>144</v>
      </c>
      <c r="D22" s="42"/>
      <c r="E22" s="42"/>
      <c r="F22" s="42"/>
      <c r="G22" s="58"/>
      <c r="H22" s="59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8.75" customHeight="1">
      <c r="A23" s="34"/>
      <c r="B23" s="384"/>
      <c r="C23" s="60" t="s">
        <v>145</v>
      </c>
      <c r="D23" s="50"/>
      <c r="E23" s="50"/>
      <c r="F23" s="50"/>
      <c r="G23" s="61"/>
      <c r="H23" s="62" t="s">
        <v>146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8.75" customHeight="1">
      <c r="A24" s="34"/>
      <c r="B24" s="384"/>
      <c r="C24" s="49" t="s">
        <v>147</v>
      </c>
      <c r="D24" s="50"/>
      <c r="E24" s="50"/>
      <c r="F24" s="50"/>
      <c r="G24" s="61"/>
      <c r="H24" s="62" t="s">
        <v>148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8.75" customHeight="1">
      <c r="A25" s="34"/>
      <c r="B25" s="384"/>
      <c r="C25" s="44" t="s">
        <v>149</v>
      </c>
      <c r="D25" s="45"/>
      <c r="E25" s="45"/>
      <c r="F25" s="45"/>
      <c r="G25" s="45"/>
      <c r="H25" s="62" t="s">
        <v>150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8.75" customHeight="1">
      <c r="A26" s="34"/>
      <c r="B26" s="384"/>
      <c r="C26" s="47" t="s">
        <v>151</v>
      </c>
      <c r="D26" s="48"/>
      <c r="E26" s="48"/>
      <c r="F26" s="48"/>
      <c r="G26" s="48"/>
      <c r="H26" s="62" t="s">
        <v>152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8.75" customHeight="1">
      <c r="A27" s="34"/>
      <c r="B27" s="385"/>
      <c r="C27" s="51" t="s">
        <v>153</v>
      </c>
      <c r="D27" s="52"/>
      <c r="E27" s="52"/>
      <c r="F27" s="52"/>
      <c r="G27" s="63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8.75" customHeight="1">
      <c r="A28" s="34"/>
      <c r="B28" s="442" t="s">
        <v>26</v>
      </c>
      <c r="C28" s="54" t="s">
        <v>154</v>
      </c>
      <c r="D28" s="42"/>
      <c r="E28" s="42"/>
      <c r="F28" s="42"/>
      <c r="G28" s="42"/>
      <c r="H28" s="59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8.75" customHeight="1">
      <c r="A29" s="34"/>
      <c r="B29" s="384"/>
      <c r="C29" s="49" t="s">
        <v>155</v>
      </c>
      <c r="D29" s="50"/>
      <c r="E29" s="50"/>
      <c r="F29" s="50"/>
      <c r="G29" s="50"/>
      <c r="H29" s="62" t="s">
        <v>156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8.75" customHeight="1">
      <c r="A30" s="34"/>
      <c r="B30" s="384"/>
      <c r="C30" s="49" t="s">
        <v>157</v>
      </c>
      <c r="D30" s="50"/>
      <c r="E30" s="50"/>
      <c r="F30" s="50"/>
      <c r="G30" s="50"/>
      <c r="H30" s="62" t="s">
        <v>158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8.75" customHeight="1">
      <c r="A31" s="34"/>
      <c r="B31" s="384"/>
      <c r="C31" s="49" t="s">
        <v>159</v>
      </c>
      <c r="D31" s="50"/>
      <c r="E31" s="50"/>
      <c r="F31" s="50"/>
      <c r="G31" s="50"/>
      <c r="H31" s="62" t="s">
        <v>160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8.75" customHeight="1">
      <c r="A32" s="34"/>
      <c r="B32" s="384"/>
      <c r="C32" s="49" t="s">
        <v>161</v>
      </c>
      <c r="D32" s="50"/>
      <c r="E32" s="50"/>
      <c r="F32" s="50"/>
      <c r="G32" s="50"/>
      <c r="H32" s="62" t="s">
        <v>162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8.75" customHeight="1">
      <c r="A33" s="34"/>
      <c r="B33" s="385"/>
      <c r="C33" s="64"/>
      <c r="D33" s="52"/>
      <c r="E33" s="52"/>
      <c r="F33" s="52"/>
      <c r="G33" s="52"/>
      <c r="H33" s="65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24" customHeight="1">
      <c r="A34" s="34"/>
      <c r="B34" s="442" t="s">
        <v>27</v>
      </c>
      <c r="C34" s="66" t="s">
        <v>163</v>
      </c>
      <c r="D34" s="42"/>
      <c r="E34" s="42"/>
      <c r="F34" s="42"/>
      <c r="G34" s="58"/>
      <c r="H34" s="43" t="s">
        <v>164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8.75" customHeight="1">
      <c r="A35" s="34"/>
      <c r="B35" s="384"/>
      <c r="C35" s="55" t="s">
        <v>165</v>
      </c>
      <c r="D35" s="50"/>
      <c r="E35" s="50"/>
      <c r="F35" s="50"/>
      <c r="G35" s="61"/>
      <c r="H35" s="46" t="s">
        <v>166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8.75" customHeight="1">
      <c r="A36" s="34"/>
      <c r="B36" s="384"/>
      <c r="C36" s="55" t="s">
        <v>167</v>
      </c>
      <c r="D36" s="50"/>
      <c r="E36" s="50"/>
      <c r="F36" s="50"/>
      <c r="G36" s="61"/>
      <c r="H36" s="46" t="s">
        <v>168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8.75" customHeight="1">
      <c r="A37" s="34"/>
      <c r="B37" s="384"/>
      <c r="C37" s="55" t="s">
        <v>169</v>
      </c>
      <c r="D37" s="50"/>
      <c r="E37" s="50"/>
      <c r="F37" s="50"/>
      <c r="G37" s="61"/>
      <c r="H37" s="46" t="s">
        <v>170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8.75" customHeight="1">
      <c r="A38" s="34"/>
      <c r="B38" s="385"/>
      <c r="C38" s="56" t="s">
        <v>171</v>
      </c>
      <c r="D38" s="52"/>
      <c r="E38" s="52"/>
      <c r="F38" s="52"/>
      <c r="G38" s="63"/>
      <c r="H38" s="57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>
      <c r="A39" s="34"/>
      <c r="B39" s="36"/>
      <c r="C39" s="36"/>
      <c r="D39" s="36"/>
      <c r="E39" s="36"/>
      <c r="F39" s="36"/>
      <c r="G39" s="36"/>
      <c r="H39" s="36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.75" customHeight="1">
      <c r="A40" s="34"/>
      <c r="B40" s="37"/>
      <c r="C40" s="36"/>
      <c r="D40" s="36"/>
      <c r="E40" s="36"/>
      <c r="F40" s="36"/>
      <c r="G40" s="36"/>
      <c r="H40" s="36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5.75" customHeight="1">
      <c r="A41" s="34"/>
      <c r="B41" s="36"/>
      <c r="C41" s="36"/>
      <c r="D41" s="36"/>
      <c r="E41" s="36"/>
      <c r="F41" s="36"/>
      <c r="G41" s="36"/>
      <c r="H41" s="36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.75" customHeight="1">
      <c r="A42" s="34"/>
      <c r="B42" s="38" t="s">
        <v>172</v>
      </c>
      <c r="C42" s="36"/>
      <c r="D42" s="36"/>
      <c r="E42" s="36"/>
      <c r="F42" s="36"/>
      <c r="G42" s="36"/>
      <c r="H42" s="36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>
      <c r="A43" s="34"/>
      <c r="B43" s="36"/>
      <c r="C43" s="67" t="s">
        <v>173</v>
      </c>
      <c r="D43" s="36"/>
      <c r="E43" s="36"/>
      <c r="F43" s="36"/>
      <c r="G43" s="36"/>
      <c r="H43" s="36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>
      <c r="A44" s="34"/>
      <c r="B44" s="36"/>
      <c r="C44" s="67" t="s">
        <v>174</v>
      </c>
      <c r="D44" s="36"/>
      <c r="E44" s="36"/>
      <c r="F44" s="36"/>
      <c r="G44" s="36"/>
      <c r="H44" s="36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.75" customHeight="1">
      <c r="A45" s="34"/>
      <c r="B45" s="36"/>
      <c r="C45" s="67" t="s">
        <v>175</v>
      </c>
      <c r="D45" s="36"/>
      <c r="E45" s="36"/>
      <c r="F45" s="36"/>
      <c r="G45" s="36"/>
      <c r="H45" s="36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>
      <c r="A46" s="34"/>
      <c r="B46" s="36"/>
      <c r="C46" s="67" t="s">
        <v>176</v>
      </c>
      <c r="D46" s="36"/>
      <c r="E46" s="36"/>
      <c r="F46" s="36"/>
      <c r="G46" s="36"/>
      <c r="H46" s="36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>
      <c r="A47" s="34"/>
      <c r="B47" s="38" t="s">
        <v>177</v>
      </c>
      <c r="C47" s="36"/>
      <c r="D47" s="36"/>
      <c r="E47" s="36"/>
      <c r="F47" s="36"/>
      <c r="G47" s="36"/>
      <c r="H47" s="36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21.75" customHeight="1">
      <c r="A48" s="34"/>
      <c r="B48" s="68"/>
      <c r="C48" s="68"/>
      <c r="D48" s="68"/>
      <c r="E48" s="68"/>
      <c r="F48" s="68"/>
      <c r="G48" s="68"/>
      <c r="H48" s="68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21.75" customHeight="1">
      <c r="A49" s="34"/>
      <c r="B49" s="69"/>
      <c r="C49" s="70"/>
      <c r="D49" s="70"/>
      <c r="E49" s="70"/>
      <c r="F49" s="70"/>
      <c r="G49" s="70"/>
      <c r="H49" s="70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21.75" customHeight="1">
      <c r="A50" s="34"/>
      <c r="B50" s="70"/>
      <c r="C50" s="70"/>
      <c r="D50" s="70"/>
      <c r="E50" s="70"/>
      <c r="F50" s="70"/>
      <c r="G50" s="70"/>
      <c r="H50" s="70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8.75" customHeight="1">
      <c r="A51" s="34"/>
      <c r="B51" s="38"/>
      <c r="C51" s="36"/>
      <c r="D51" s="36"/>
      <c r="E51" s="36"/>
      <c r="F51" s="36"/>
      <c r="G51" s="36"/>
      <c r="H51" s="36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>
      <c r="A52" s="34"/>
      <c r="B52" s="36"/>
      <c r="C52" s="36"/>
      <c r="D52" s="71" t="s">
        <v>178</v>
      </c>
      <c r="E52" s="36"/>
      <c r="F52" s="36"/>
      <c r="G52" s="36"/>
      <c r="H52" s="36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>
      <c r="A53" s="34"/>
      <c r="B53" s="36"/>
      <c r="C53" s="36"/>
      <c r="D53" s="36"/>
      <c r="E53" s="71" t="s">
        <v>179</v>
      </c>
      <c r="F53" s="36"/>
      <c r="G53" s="36"/>
      <c r="H53" s="36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>
      <c r="A54" s="34"/>
      <c r="B54" s="36"/>
      <c r="C54" s="36"/>
      <c r="D54" s="71" t="s">
        <v>180</v>
      </c>
      <c r="E54" s="36"/>
      <c r="F54" s="36"/>
      <c r="G54" s="36"/>
      <c r="H54" s="36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>
      <c r="A55" s="34"/>
      <c r="B55" s="72"/>
      <c r="C55" s="72"/>
      <c r="D55" s="72"/>
      <c r="E55" s="72"/>
      <c r="F55" s="72"/>
      <c r="G55" s="72"/>
      <c r="H55" s="72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>
      <c r="A56" s="34"/>
      <c r="B56" s="73" t="s">
        <v>181</v>
      </c>
      <c r="C56" s="36"/>
      <c r="D56" s="36"/>
      <c r="E56" s="36"/>
      <c r="F56" s="36"/>
      <c r="G56" s="36"/>
      <c r="H56" s="36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>
      <c r="A57" s="34"/>
      <c r="B57" s="74"/>
      <c r="C57" s="36"/>
      <c r="D57" s="36"/>
      <c r="E57" s="36"/>
      <c r="F57" s="36"/>
      <c r="G57" s="36"/>
      <c r="H57" s="36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>
      <c r="A58" s="34"/>
      <c r="B58" s="75" t="s">
        <v>182</v>
      </c>
      <c r="C58" s="74" t="s">
        <v>183</v>
      </c>
      <c r="D58" s="74" t="s">
        <v>184</v>
      </c>
      <c r="E58" s="36"/>
      <c r="F58" s="36"/>
      <c r="G58" s="36"/>
      <c r="H58" s="36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>
      <c r="A59" s="34"/>
      <c r="B59" s="75" t="s">
        <v>185</v>
      </c>
      <c r="C59" s="74" t="s">
        <v>186</v>
      </c>
      <c r="D59" s="74" t="s">
        <v>187</v>
      </c>
      <c r="E59" s="36"/>
      <c r="F59" s="36"/>
      <c r="G59" s="36"/>
      <c r="H59" s="36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>
      <c r="A60" s="34"/>
      <c r="B60" s="75" t="s">
        <v>188</v>
      </c>
      <c r="C60" s="74" t="s">
        <v>189</v>
      </c>
      <c r="D60" s="74" t="s">
        <v>190</v>
      </c>
      <c r="E60" s="36"/>
      <c r="F60" s="36"/>
      <c r="G60" s="36"/>
      <c r="H60" s="36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>
      <c r="A61" s="34"/>
      <c r="B61" s="75" t="s">
        <v>191</v>
      </c>
      <c r="C61" s="74" t="s">
        <v>192</v>
      </c>
      <c r="D61" s="74" t="s">
        <v>193</v>
      </c>
      <c r="E61" s="36"/>
      <c r="F61" s="36"/>
      <c r="G61" s="36"/>
      <c r="H61" s="36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>
      <c r="A62" s="34"/>
      <c r="B62" s="36"/>
      <c r="C62" s="36"/>
      <c r="D62" s="36"/>
      <c r="E62" s="36"/>
      <c r="F62" s="36"/>
      <c r="G62" s="36"/>
      <c r="H62" s="36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.75" customHeight="1">
      <c r="A63" s="34"/>
      <c r="B63" s="73" t="s">
        <v>194</v>
      </c>
      <c r="C63" s="36"/>
      <c r="D63" s="36"/>
      <c r="E63" s="36"/>
      <c r="F63" s="36"/>
      <c r="G63" s="36"/>
      <c r="H63" s="36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.75" customHeight="1">
      <c r="A64" s="34"/>
      <c r="B64" s="36"/>
      <c r="C64" s="36"/>
      <c r="D64" s="36"/>
      <c r="E64" s="36"/>
      <c r="F64" s="36"/>
      <c r="G64" s="36"/>
      <c r="H64" s="36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.75" customHeight="1">
      <c r="A65" s="34"/>
      <c r="B65" s="37"/>
      <c r="C65" s="36"/>
      <c r="D65" s="36"/>
      <c r="E65" s="36"/>
      <c r="F65" s="36"/>
      <c r="G65" s="36"/>
      <c r="H65" s="36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29" zoomScaleNormal="100" workbookViewId="0">
      <selection activeCell="Z984" sqref="Z984"/>
    </sheetView>
  </sheetViews>
  <sheetFormatPr defaultColWidth="12.625" defaultRowHeight="15" customHeight="1"/>
  <cols>
    <col min="1" max="26" width="8" customWidth="1"/>
  </cols>
  <sheetData>
    <row r="1" spans="1:26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.75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.75" customHeight="1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5.75" customHeight="1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5.75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5.75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5.75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5.75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5.7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5.7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5.7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5.75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5.75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5.75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5.75" customHeight="1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5.75" customHeight="1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5.75" customHeight="1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5.75" customHeight="1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.75" customHeigh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.75" customHeight="1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.75" customHeight="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.75" customHeight="1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.75" customHeight="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.75" customHeight="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.75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5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5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5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5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5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5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5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5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5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5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5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5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5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5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5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5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5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5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5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5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5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5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5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5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5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5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5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5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5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5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5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5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5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5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5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5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5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5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5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5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5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5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5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5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5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5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5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5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5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5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5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5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5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5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5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5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5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5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5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5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5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5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5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5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5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5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5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5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5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5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5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5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5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5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5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5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5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5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5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5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5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5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5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5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5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5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5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5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5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5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5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5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5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5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5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5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5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5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5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5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5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5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5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5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5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5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5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5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5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5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5.75" customHeight="1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5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5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5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5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5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5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5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5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5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5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5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5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5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5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5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5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5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5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5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5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5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5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5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5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5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5.75" customHeight="1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5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5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5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5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5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5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5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5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5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5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5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5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5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5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5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5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5.75" customHeight="1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5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5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5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5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5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5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5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5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5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5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5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5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5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5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5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5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5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5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5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5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5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5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5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5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5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5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5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5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5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5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5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5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5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5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5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5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5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5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5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5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5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5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5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5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5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5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5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5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5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5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5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5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5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5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5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5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5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5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5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5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5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5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5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5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5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5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5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5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5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5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5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5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5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5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5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5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5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5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5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5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5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5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5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5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5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5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5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5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5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5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5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5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5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5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5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5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5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5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5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5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5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5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5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5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5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5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5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5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5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5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5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5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5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5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5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5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5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5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5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5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5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5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5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5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5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5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5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5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5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5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5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5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5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5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5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5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5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5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5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5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5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5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5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5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5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5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5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5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5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5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5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5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5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5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5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5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5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5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5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5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5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5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5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5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5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5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5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5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5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5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5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5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5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5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5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5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5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5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5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5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5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5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5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5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5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5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5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5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5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5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5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5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5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5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5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5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5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5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5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5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5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5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5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5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5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5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5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5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5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5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5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5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5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5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5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5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5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5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5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5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5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5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5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5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5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5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5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5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5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5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5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5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5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5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5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5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5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5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5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5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5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5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5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5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5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5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5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5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5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5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5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5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5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5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5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5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5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5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5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5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5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5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5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5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5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5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5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5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5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5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5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5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5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5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5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5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5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5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5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5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5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5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5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5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5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5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5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5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5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5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5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5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5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5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5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5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5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5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5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5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5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5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5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5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5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5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5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5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5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5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5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5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5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5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5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5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5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5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5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5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5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5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5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5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5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5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5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5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5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5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5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5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5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5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5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5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5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5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5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5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5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5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5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5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5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5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5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5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5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5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5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5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5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5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5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5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5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5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5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5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5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5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5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5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5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5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5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5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5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5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5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5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5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5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5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5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5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5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5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5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5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5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5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5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5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5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5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5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5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5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5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5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5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5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5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5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5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5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5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5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5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5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5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5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5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5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5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5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5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5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5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5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5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5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5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5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5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5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5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5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5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5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5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5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5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5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5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5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5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5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5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5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5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5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5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5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5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5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5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5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5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5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5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5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5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5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5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5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5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5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5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5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5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5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5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5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5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5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5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5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5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5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5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5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5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5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5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5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5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5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5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5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5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5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5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5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5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5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5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5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5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5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5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5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5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5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5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5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5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5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5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5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5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5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5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5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5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5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5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5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5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5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5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5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5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5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5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5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5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5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5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5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5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5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5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5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5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5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5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5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5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5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5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5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5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5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5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5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5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5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5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5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5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5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5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5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5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5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5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5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5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5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5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5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5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5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5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5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5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5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5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5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5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5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5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5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5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5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5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5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5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5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5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5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5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5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5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5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5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5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5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5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5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5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5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5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5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5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5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5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5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5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5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5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5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5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5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5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5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5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5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5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5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5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5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5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5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5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5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5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5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5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5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5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5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5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5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5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5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5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5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5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5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5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5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5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5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5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5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5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5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5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5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5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5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5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5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5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5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5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5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5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5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5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5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5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5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5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5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5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5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5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5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5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5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5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5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5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5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5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5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5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5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5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5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5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5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5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5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5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5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5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5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5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5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5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5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5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5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5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5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5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5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5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5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5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5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5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5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5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5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5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5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5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5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5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5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5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5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5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5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5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5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5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5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5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5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5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5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5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5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5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5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5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5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5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5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5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5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5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5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5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5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5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5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5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5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5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5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5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5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5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5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5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5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5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5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5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5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5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5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5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5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5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5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5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5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5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5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5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5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5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5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5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5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5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5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5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5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5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5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5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5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5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5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5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5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5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5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5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5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5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5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5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5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5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5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5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5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5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5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5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5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5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5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5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5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5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5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5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5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5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5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5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5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5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5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5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5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5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5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5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5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5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5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5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5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zoomScaleNormal="100" workbookViewId="0">
      <selection activeCell="F17" sqref="F17"/>
    </sheetView>
  </sheetViews>
  <sheetFormatPr defaultColWidth="12.625" defaultRowHeight="21" customHeight="1"/>
  <cols>
    <col min="1" max="1" width="7.875" style="84" customWidth="1"/>
    <col min="2" max="2" width="46.125" style="84" customWidth="1"/>
    <col min="3" max="6" width="5.5" style="84" customWidth="1"/>
    <col min="7" max="7" width="9.5" style="84" customWidth="1"/>
    <col min="8" max="26" width="7.875" style="84" customWidth="1"/>
    <col min="27" max="16384" width="12.625" style="84"/>
  </cols>
  <sheetData>
    <row r="1" spans="1:26" ht="2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21" customHeight="1">
      <c r="A2" s="83"/>
      <c r="B2" s="78"/>
      <c r="C2" s="78"/>
      <c r="D2" s="78"/>
      <c r="E2" s="78"/>
      <c r="F2" s="78"/>
      <c r="G2" s="78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1" customHeight="1">
      <c r="A3" s="83"/>
      <c r="B3" s="78"/>
      <c r="C3" s="78"/>
      <c r="D3" s="78"/>
      <c r="E3" s="78"/>
      <c r="F3" s="78"/>
      <c r="G3" s="78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21" customHeight="1">
      <c r="A4" s="83"/>
      <c r="B4" s="445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54"/>
      <c r="D4" s="254"/>
      <c r="E4" s="254"/>
      <c r="F4" s="254"/>
      <c r="G4" s="254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21" customHeight="1">
      <c r="A5" s="83"/>
      <c r="B5" s="445" t="str">
        <f>บันทึกข้อความ!Q9&amp;"  ปีการศึกษา "&amp;บันทึกข้อความ!Q10</f>
        <v>ชั้นมัธยมศึกษาปีที่ 2/1  ปีการศึกษา 2564</v>
      </c>
      <c r="C5" s="254"/>
      <c r="D5" s="254"/>
      <c r="E5" s="254"/>
      <c r="F5" s="254"/>
      <c r="G5" s="254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21" customHeight="1">
      <c r="A6" s="83"/>
      <c r="B6" s="445" t="s">
        <v>248</v>
      </c>
      <c r="C6" s="254"/>
      <c r="D6" s="254"/>
      <c r="E6" s="254"/>
      <c r="F6" s="254"/>
      <c r="G6" s="254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21" customHeight="1">
      <c r="A7" s="83"/>
      <c r="B7" s="77" t="s">
        <v>241</v>
      </c>
      <c r="C7" s="78"/>
      <c r="D7" s="78"/>
      <c r="E7" s="78"/>
      <c r="F7" s="78"/>
      <c r="G7" s="78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21" customHeight="1">
      <c r="A8" s="83"/>
      <c r="B8" s="446" t="s">
        <v>195</v>
      </c>
      <c r="C8" s="448" t="s">
        <v>39</v>
      </c>
      <c r="D8" s="375"/>
      <c r="E8" s="375"/>
      <c r="F8" s="375"/>
      <c r="G8" s="376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21" customHeight="1">
      <c r="A9" s="83"/>
      <c r="B9" s="447"/>
      <c r="C9" s="85" t="s">
        <v>101</v>
      </c>
      <c r="D9" s="85" t="s">
        <v>100</v>
      </c>
      <c r="E9" s="85" t="s">
        <v>99</v>
      </c>
      <c r="F9" s="85" t="s">
        <v>98</v>
      </c>
      <c r="G9" s="446" t="s">
        <v>121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21" customHeight="1">
      <c r="A10" s="83"/>
      <c r="B10" s="368"/>
      <c r="C10" s="86" t="s">
        <v>122</v>
      </c>
      <c r="D10" s="86" t="s">
        <v>123</v>
      </c>
      <c r="E10" s="86" t="s">
        <v>124</v>
      </c>
      <c r="F10" s="86">
        <v>0</v>
      </c>
      <c r="G10" s="368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21" customHeight="1">
      <c r="A11" s="83"/>
      <c r="B11" s="87" t="s">
        <v>196</v>
      </c>
      <c r="C11" s="88"/>
      <c r="D11" s="88"/>
      <c r="E11" s="88"/>
      <c r="F11" s="88"/>
      <c r="G11" s="89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21" customHeight="1">
      <c r="A12" s="83"/>
      <c r="B12" s="90" t="s">
        <v>197</v>
      </c>
      <c r="C12" s="91"/>
      <c r="D12" s="91"/>
      <c r="E12" s="91"/>
      <c r="F12" s="91"/>
      <c r="G12" s="9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21" customHeight="1">
      <c r="A13" s="83"/>
      <c r="B13" s="93" t="s">
        <v>198</v>
      </c>
      <c r="C13" s="94"/>
      <c r="D13" s="94"/>
      <c r="E13" s="94"/>
      <c r="F13" s="94"/>
      <c r="G13" s="9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43.5" customHeight="1">
      <c r="A14" s="83"/>
      <c r="B14" s="121" t="s">
        <v>249</v>
      </c>
      <c r="C14" s="96"/>
      <c r="D14" s="96"/>
      <c r="E14" s="96"/>
      <c r="F14" s="96"/>
      <c r="G14" s="92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78" customHeight="1">
      <c r="A15" s="83"/>
      <c r="B15" s="122" t="s">
        <v>250</v>
      </c>
      <c r="C15" s="98"/>
      <c r="D15" s="98"/>
      <c r="E15" s="98"/>
      <c r="F15" s="98"/>
      <c r="G15" s="9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57" customHeight="1">
      <c r="A16" s="83"/>
      <c r="B16" s="121" t="s">
        <v>251</v>
      </c>
      <c r="C16" s="96"/>
      <c r="D16" s="96"/>
      <c r="E16" s="96"/>
      <c r="F16" s="96"/>
      <c r="G16" s="92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75.75" customHeight="1">
      <c r="A17" s="83"/>
      <c r="B17" s="122" t="s">
        <v>252</v>
      </c>
      <c r="C17" s="98"/>
      <c r="D17" s="98"/>
      <c r="E17" s="98"/>
      <c r="F17" s="98"/>
      <c r="G17" s="92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21" customHeight="1">
      <c r="A18" s="83"/>
      <c r="B18" s="103" t="s">
        <v>199</v>
      </c>
      <c r="C18" s="104"/>
      <c r="D18" s="104"/>
      <c r="E18" s="104"/>
      <c r="F18" s="104"/>
      <c r="G18" s="105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44.25" customHeight="1">
      <c r="A19" s="83"/>
      <c r="B19" s="106" t="s">
        <v>253</v>
      </c>
      <c r="C19" s="106"/>
      <c r="D19" s="106"/>
      <c r="E19" s="106"/>
      <c r="F19" s="106"/>
      <c r="G19" s="92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47.25" customHeight="1">
      <c r="A20" s="83"/>
      <c r="B20" s="98" t="s">
        <v>254</v>
      </c>
      <c r="C20" s="98"/>
      <c r="D20" s="98"/>
      <c r="E20" s="98"/>
      <c r="F20" s="98"/>
      <c r="G20" s="92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21" customHeight="1">
      <c r="A21" s="83"/>
      <c r="B21" s="108" t="s">
        <v>200</v>
      </c>
      <c r="C21" s="104"/>
      <c r="D21" s="104"/>
      <c r="E21" s="104"/>
      <c r="F21" s="104"/>
      <c r="G21" s="92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21" customHeight="1">
      <c r="A22" s="83"/>
      <c r="B22" s="100" t="s">
        <v>255</v>
      </c>
      <c r="C22" s="100"/>
      <c r="D22" s="100"/>
      <c r="E22" s="100"/>
      <c r="F22" s="100"/>
      <c r="G22" s="92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46.5" customHeight="1">
      <c r="A23" s="83"/>
      <c r="B23" s="109" t="s">
        <v>256</v>
      </c>
      <c r="C23" s="109"/>
      <c r="D23" s="109"/>
      <c r="E23" s="109"/>
      <c r="F23" s="109"/>
      <c r="G23" s="110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21" customHeight="1">
      <c r="A24" s="83"/>
      <c r="B24" s="108" t="s">
        <v>201</v>
      </c>
      <c r="C24" s="104"/>
      <c r="D24" s="104"/>
      <c r="E24" s="104"/>
      <c r="F24" s="104"/>
      <c r="G24" s="111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42.75" customHeight="1">
      <c r="A25" s="83"/>
      <c r="B25" s="112" t="s">
        <v>257</v>
      </c>
      <c r="C25" s="106"/>
      <c r="D25" s="106"/>
      <c r="E25" s="106"/>
      <c r="F25" s="106"/>
      <c r="G25" s="10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21" customHeight="1">
      <c r="A26" s="83"/>
      <c r="B26" s="108" t="s">
        <v>34</v>
      </c>
      <c r="C26" s="104"/>
      <c r="D26" s="104"/>
      <c r="E26" s="104"/>
      <c r="F26" s="104"/>
      <c r="G26" s="111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21" customHeight="1">
      <c r="A27" s="83"/>
      <c r="B27" s="90" t="s">
        <v>202</v>
      </c>
      <c r="C27" s="91"/>
      <c r="D27" s="91"/>
      <c r="E27" s="91"/>
      <c r="F27" s="91"/>
      <c r="G27" s="11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49.5" customHeight="1">
      <c r="A28" s="83"/>
      <c r="B28" s="112" t="s">
        <v>258</v>
      </c>
      <c r="C28" s="106"/>
      <c r="D28" s="106"/>
      <c r="E28" s="106"/>
      <c r="F28" s="106"/>
      <c r="G28" s="11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52.5" customHeight="1">
      <c r="A29" s="83"/>
      <c r="B29" s="95" t="s">
        <v>259</v>
      </c>
      <c r="C29" s="96"/>
      <c r="D29" s="96"/>
      <c r="E29" s="96"/>
      <c r="F29" s="96"/>
      <c r="G29" s="10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42.75" customHeight="1">
      <c r="A30" s="83"/>
      <c r="B30" s="97" t="s">
        <v>260</v>
      </c>
      <c r="C30" s="98"/>
      <c r="D30" s="98"/>
      <c r="E30" s="98"/>
      <c r="F30" s="98"/>
      <c r="G30" s="106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21" customHeight="1">
      <c r="A31" s="83"/>
      <c r="B31" s="108" t="s">
        <v>203</v>
      </c>
      <c r="C31" s="104"/>
      <c r="D31" s="104"/>
      <c r="E31" s="104"/>
      <c r="F31" s="104"/>
      <c r="G31" s="111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66" customHeight="1">
      <c r="A32" s="83"/>
      <c r="B32" s="112" t="s">
        <v>261</v>
      </c>
      <c r="C32" s="106"/>
      <c r="D32" s="106"/>
      <c r="E32" s="106"/>
      <c r="F32" s="106"/>
      <c r="G32" s="106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50.25" customHeight="1">
      <c r="A33" s="83"/>
      <c r="B33" s="112" t="s">
        <v>262</v>
      </c>
      <c r="C33" s="106"/>
      <c r="D33" s="106"/>
      <c r="E33" s="106"/>
      <c r="F33" s="106"/>
      <c r="G33" s="92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42.75" customHeight="1">
      <c r="A34" s="83"/>
      <c r="B34" s="97" t="s">
        <v>263</v>
      </c>
      <c r="C34" s="98"/>
      <c r="D34" s="98"/>
      <c r="E34" s="98"/>
      <c r="F34" s="98"/>
      <c r="G34" s="92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21" customHeight="1">
      <c r="A35" s="83"/>
      <c r="B35" s="87" t="s">
        <v>204</v>
      </c>
      <c r="C35" s="104"/>
      <c r="D35" s="104"/>
      <c r="E35" s="104"/>
      <c r="F35" s="104"/>
      <c r="G35" s="92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21" customHeight="1">
      <c r="A36" s="83"/>
      <c r="B36" s="90" t="s">
        <v>205</v>
      </c>
      <c r="C36" s="91"/>
      <c r="D36" s="91"/>
      <c r="E36" s="91"/>
      <c r="F36" s="91"/>
      <c r="G36" s="92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21" customHeight="1">
      <c r="A37" s="83"/>
      <c r="B37" s="90" t="s">
        <v>264</v>
      </c>
      <c r="C37" s="91"/>
      <c r="D37" s="91"/>
      <c r="E37" s="91"/>
      <c r="F37" s="91"/>
      <c r="G37" s="92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1" customHeight="1">
      <c r="A38" s="83"/>
      <c r="B38" s="90" t="s">
        <v>265</v>
      </c>
      <c r="C38" s="91"/>
      <c r="D38" s="91"/>
      <c r="E38" s="91"/>
      <c r="F38" s="91"/>
      <c r="G38" s="9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21" customHeight="1">
      <c r="A39" s="83"/>
      <c r="B39" s="99" t="s">
        <v>206</v>
      </c>
      <c r="C39" s="94"/>
      <c r="D39" s="94"/>
      <c r="E39" s="94"/>
      <c r="F39" s="94"/>
      <c r="G39" s="92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21" customHeight="1">
      <c r="A40" s="83"/>
      <c r="B40" s="97" t="s">
        <v>266</v>
      </c>
      <c r="C40" s="98"/>
      <c r="D40" s="98"/>
      <c r="E40" s="98"/>
      <c r="F40" s="114"/>
      <c r="G40" s="92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21" customHeight="1">
      <c r="A41" s="83"/>
      <c r="B41" s="97" t="s">
        <v>207</v>
      </c>
      <c r="C41" s="98"/>
      <c r="D41" s="98"/>
      <c r="E41" s="98"/>
      <c r="F41" s="114"/>
      <c r="G41" s="92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21" customHeight="1">
      <c r="A42" s="83"/>
      <c r="B42" s="97" t="s">
        <v>208</v>
      </c>
      <c r="C42" s="98"/>
      <c r="D42" s="98"/>
      <c r="E42" s="98"/>
      <c r="F42" s="114"/>
      <c r="G42" s="92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21" customHeight="1">
      <c r="A43" s="83"/>
      <c r="B43" s="97" t="s">
        <v>209</v>
      </c>
      <c r="C43" s="115"/>
      <c r="D43" s="115"/>
      <c r="E43" s="115"/>
      <c r="F43" s="115"/>
      <c r="G43" s="92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21" customHeight="1">
      <c r="A44" s="83"/>
      <c r="B44" s="99" t="s">
        <v>267</v>
      </c>
      <c r="C44" s="100"/>
      <c r="D44" s="100"/>
      <c r="E44" s="100"/>
      <c r="F44" s="100"/>
      <c r="G44" s="92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21" customHeight="1">
      <c r="A45" s="83"/>
      <c r="B45" s="97" t="s">
        <v>268</v>
      </c>
      <c r="C45" s="98"/>
      <c r="D45" s="98"/>
      <c r="E45" s="98"/>
      <c r="F45" s="114"/>
      <c r="G45" s="92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21" customHeight="1">
      <c r="A46" s="83"/>
      <c r="B46" s="97" t="s">
        <v>269</v>
      </c>
      <c r="C46" s="98"/>
      <c r="D46" s="98"/>
      <c r="E46" s="98"/>
      <c r="F46" s="114"/>
      <c r="G46" s="92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21" customHeight="1">
      <c r="A47" s="83"/>
      <c r="B47" s="97" t="s">
        <v>270</v>
      </c>
      <c r="C47" s="98"/>
      <c r="D47" s="98"/>
      <c r="E47" s="98"/>
      <c r="F47" s="114"/>
      <c r="G47" s="9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21" customHeight="1">
      <c r="A48" s="83"/>
      <c r="B48" s="97" t="s">
        <v>271</v>
      </c>
      <c r="C48" s="98"/>
      <c r="D48" s="98"/>
      <c r="E48" s="98"/>
      <c r="F48" s="114"/>
      <c r="G48" s="92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21" customHeight="1">
      <c r="A49" s="83"/>
      <c r="B49" s="97" t="s">
        <v>272</v>
      </c>
      <c r="C49" s="98"/>
      <c r="D49" s="98"/>
      <c r="E49" s="98"/>
      <c r="F49" s="114"/>
      <c r="G49" s="92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21" customHeight="1">
      <c r="A50" s="83"/>
      <c r="B50" s="97" t="s">
        <v>210</v>
      </c>
      <c r="C50" s="98"/>
      <c r="D50" s="98"/>
      <c r="E50" s="98"/>
      <c r="F50" s="114"/>
      <c r="G50" s="92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ht="21" customHeight="1">
      <c r="A51" s="83"/>
      <c r="B51" s="97" t="s">
        <v>273</v>
      </c>
      <c r="C51" s="98"/>
      <c r="D51" s="98"/>
      <c r="E51" s="98"/>
      <c r="F51" s="114"/>
      <c r="G51" s="92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ht="21" customHeight="1">
      <c r="A52" s="83"/>
      <c r="B52" s="97" t="s">
        <v>274</v>
      </c>
      <c r="C52" s="98"/>
      <c r="D52" s="98"/>
      <c r="E52" s="98"/>
      <c r="F52" s="114"/>
      <c r="G52" s="92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21" customHeight="1">
      <c r="A53" s="83"/>
      <c r="B53" s="97" t="s">
        <v>211</v>
      </c>
      <c r="C53" s="115"/>
      <c r="D53" s="115"/>
      <c r="E53" s="115"/>
      <c r="F53" s="115"/>
      <c r="G53" s="92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ht="21" customHeight="1">
      <c r="A54" s="83"/>
      <c r="B54" s="99" t="s">
        <v>212</v>
      </c>
      <c r="C54" s="100"/>
      <c r="D54" s="100"/>
      <c r="E54" s="100"/>
      <c r="F54" s="100"/>
      <c r="G54" s="92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ht="21" customHeight="1">
      <c r="A55" s="83"/>
      <c r="B55" s="97" t="s">
        <v>213</v>
      </c>
      <c r="C55" s="98"/>
      <c r="D55" s="98"/>
      <c r="E55" s="98"/>
      <c r="F55" s="114"/>
      <c r="G55" s="92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ht="21" customHeight="1">
      <c r="A56" s="83"/>
      <c r="B56" s="97" t="s">
        <v>214</v>
      </c>
      <c r="C56" s="98"/>
      <c r="D56" s="98"/>
      <c r="E56" s="98"/>
      <c r="F56" s="114"/>
      <c r="G56" s="92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21" customHeight="1">
      <c r="A57" s="83"/>
      <c r="B57" s="97" t="s">
        <v>215</v>
      </c>
      <c r="C57" s="98"/>
      <c r="D57" s="98"/>
      <c r="E57" s="98"/>
      <c r="F57" s="114"/>
      <c r="G57" s="92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ht="21" customHeight="1">
      <c r="A58" s="83"/>
      <c r="B58" s="108" t="s">
        <v>216</v>
      </c>
      <c r="C58" s="104"/>
      <c r="D58" s="104"/>
      <c r="E58" s="104"/>
      <c r="F58" s="116"/>
      <c r="G58" s="105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 ht="21" customHeight="1">
      <c r="A59" s="83"/>
      <c r="B59" s="101" t="s">
        <v>217</v>
      </c>
      <c r="C59" s="106"/>
      <c r="D59" s="106"/>
      <c r="E59" s="106"/>
      <c r="F59" s="123"/>
      <c r="G59" s="107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ht="21" customHeight="1">
      <c r="A60" s="83"/>
      <c r="B60" s="149" t="s">
        <v>275</v>
      </c>
      <c r="C60" s="151"/>
      <c r="D60" s="152"/>
      <c r="E60" s="152"/>
      <c r="F60" s="153"/>
      <c r="G60" s="150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 ht="21" customHeight="1">
      <c r="A61" s="83"/>
      <c r="B61" s="149" t="s">
        <v>276</v>
      </c>
      <c r="C61" s="154"/>
      <c r="D61" s="155"/>
      <c r="E61" s="155"/>
      <c r="F61" s="156"/>
      <c r="G61" s="150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 ht="21" customHeight="1">
      <c r="A62" s="83"/>
      <c r="B62" s="112" t="s">
        <v>277</v>
      </c>
      <c r="C62" s="157"/>
      <c r="D62" s="158"/>
      <c r="E62" s="158"/>
      <c r="F62" s="159"/>
      <c r="G62" s="92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ht="21" customHeight="1">
      <c r="A63" s="83"/>
      <c r="B63" s="108" t="s">
        <v>218</v>
      </c>
      <c r="C63" s="104"/>
      <c r="D63" s="104"/>
      <c r="E63" s="104"/>
      <c r="F63" s="104"/>
      <c r="G63" s="105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ht="48" customHeight="1">
      <c r="A64" s="83"/>
      <c r="B64" s="93" t="s">
        <v>219</v>
      </c>
      <c r="C64" s="94"/>
      <c r="D64" s="94"/>
      <c r="E64" s="94"/>
      <c r="F64" s="94"/>
      <c r="G64" s="92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ht="75" customHeight="1">
      <c r="A65" s="83"/>
      <c r="B65" s="97" t="s">
        <v>278</v>
      </c>
      <c r="C65" s="98"/>
      <c r="D65" s="98"/>
      <c r="E65" s="98"/>
      <c r="F65" s="98"/>
      <c r="G65" s="9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ht="21" customHeight="1">
      <c r="A66" s="83"/>
      <c r="B66" s="108" t="s">
        <v>220</v>
      </c>
      <c r="C66" s="104"/>
      <c r="D66" s="104"/>
      <c r="E66" s="104"/>
      <c r="F66" s="104"/>
      <c r="G66" s="105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ht="21" customHeight="1">
      <c r="A67" s="83"/>
      <c r="B67" s="99" t="s">
        <v>221</v>
      </c>
      <c r="C67" s="100"/>
      <c r="D67" s="100"/>
      <c r="E67" s="100"/>
      <c r="F67" s="100"/>
      <c r="G67" s="92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ht="21" customHeight="1">
      <c r="A68" s="83"/>
      <c r="B68" s="97" t="s">
        <v>279</v>
      </c>
      <c r="C68" s="98"/>
      <c r="D68" s="98"/>
      <c r="E68" s="98"/>
      <c r="F68" s="114"/>
      <c r="G68" s="92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ht="21" customHeight="1">
      <c r="A69" s="83"/>
      <c r="B69" s="97" t="s">
        <v>280</v>
      </c>
      <c r="C69" s="98"/>
      <c r="D69" s="98"/>
      <c r="E69" s="98"/>
      <c r="F69" s="98"/>
      <c r="G69" s="92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ht="21" customHeight="1">
      <c r="A70" s="83"/>
      <c r="B70" s="108" t="s">
        <v>222</v>
      </c>
      <c r="C70" s="104"/>
      <c r="D70" s="104"/>
      <c r="E70" s="104"/>
      <c r="F70" s="104"/>
      <c r="G70" s="105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ht="42.75" customHeight="1">
      <c r="A71" s="83"/>
      <c r="B71" s="99" t="s">
        <v>281</v>
      </c>
      <c r="C71" s="100"/>
      <c r="D71" s="100"/>
      <c r="E71" s="100"/>
      <c r="F71" s="100"/>
      <c r="G71" s="92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ht="42" customHeight="1">
      <c r="A72" s="83"/>
      <c r="B72" s="97" t="s">
        <v>282</v>
      </c>
      <c r="C72" s="98"/>
      <c r="D72" s="98"/>
      <c r="E72" s="98"/>
      <c r="F72" s="114"/>
      <c r="G72" s="92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ht="46.5" customHeight="1">
      <c r="A73" s="83"/>
      <c r="B73" s="117" t="s">
        <v>283</v>
      </c>
      <c r="C73" s="109"/>
      <c r="D73" s="109"/>
      <c r="E73" s="109"/>
      <c r="F73" s="118"/>
      <c r="G73" s="107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ht="24.75" customHeight="1">
      <c r="A74" s="83"/>
      <c r="B74" s="112" t="s">
        <v>284</v>
      </c>
      <c r="C74" s="106"/>
      <c r="D74" s="106"/>
      <c r="E74" s="106"/>
      <c r="F74" s="123"/>
      <c r="G74" s="92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ht="24.75" customHeight="1">
      <c r="A75" s="83"/>
      <c r="B75" s="112" t="s">
        <v>285</v>
      </c>
      <c r="C75" s="106"/>
      <c r="D75" s="106"/>
      <c r="E75" s="106"/>
      <c r="F75" s="123"/>
      <c r="G75" s="92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ht="21" customHeight="1">
      <c r="A76" s="83"/>
      <c r="B76" s="108" t="s">
        <v>223</v>
      </c>
      <c r="C76" s="104"/>
      <c r="D76" s="104"/>
      <c r="E76" s="104"/>
      <c r="F76" s="104"/>
      <c r="G76" s="105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ht="21" customHeight="1">
      <c r="A77" s="83"/>
      <c r="B77" s="90" t="s">
        <v>224</v>
      </c>
      <c r="C77" s="91"/>
      <c r="D77" s="91"/>
      <c r="E77" s="91"/>
      <c r="F77" s="91"/>
      <c r="G77" s="92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ht="21.75" customHeight="1">
      <c r="A78" s="83"/>
      <c r="B78" s="101" t="s">
        <v>286</v>
      </c>
      <c r="C78" s="102"/>
      <c r="D78" s="102"/>
      <c r="E78" s="102"/>
      <c r="F78" s="102"/>
      <c r="G78" s="107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ht="44.25" customHeight="1">
      <c r="A79" s="83"/>
      <c r="B79" s="108" t="s">
        <v>225</v>
      </c>
      <c r="C79" s="104"/>
      <c r="D79" s="104"/>
      <c r="E79" s="104"/>
      <c r="F79" s="104"/>
      <c r="G79" s="105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ht="49.5" customHeight="1">
      <c r="A80" s="83"/>
      <c r="B80" s="99" t="s">
        <v>287</v>
      </c>
      <c r="C80" s="100"/>
      <c r="D80" s="100"/>
      <c r="E80" s="100"/>
      <c r="F80" s="100"/>
      <c r="G80" s="92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ht="25.5" customHeight="1">
      <c r="A81" s="83"/>
      <c r="B81" s="97" t="s">
        <v>288</v>
      </c>
      <c r="C81" s="98"/>
      <c r="D81" s="98"/>
      <c r="E81" s="98"/>
      <c r="F81" s="98"/>
      <c r="G81" s="92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ht="44.25" customHeight="1">
      <c r="A82" s="83"/>
      <c r="B82" s="108" t="s">
        <v>226</v>
      </c>
      <c r="C82" s="104"/>
      <c r="D82" s="104"/>
      <c r="E82" s="104"/>
      <c r="F82" s="104"/>
      <c r="G82" s="105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ht="48.75" customHeight="1">
      <c r="A83" s="83"/>
      <c r="B83" s="112" t="s">
        <v>289</v>
      </c>
      <c r="C83" s="106"/>
      <c r="D83" s="106"/>
      <c r="E83" s="106"/>
      <c r="F83" s="106"/>
      <c r="G83" s="92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ht="48.75" customHeight="1">
      <c r="A84" s="83"/>
      <c r="B84" s="117" t="s">
        <v>290</v>
      </c>
      <c r="C84" s="109"/>
      <c r="D84" s="109"/>
      <c r="E84" s="109"/>
      <c r="F84" s="118"/>
      <c r="G84" s="107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ht="21" customHeight="1">
      <c r="A85" s="83"/>
      <c r="B85" s="108" t="s">
        <v>227</v>
      </c>
      <c r="C85" s="104"/>
      <c r="D85" s="104"/>
      <c r="E85" s="104"/>
      <c r="F85" s="104"/>
      <c r="G85" s="105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ht="21" customHeight="1">
      <c r="A86" s="83"/>
      <c r="B86" s="93" t="s">
        <v>228</v>
      </c>
      <c r="C86" s="94"/>
      <c r="D86" s="94"/>
      <c r="E86" s="94"/>
      <c r="F86" s="94"/>
      <c r="G86" s="92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ht="46.5" customHeight="1">
      <c r="A87" s="83"/>
      <c r="B87" s="97" t="s">
        <v>291</v>
      </c>
      <c r="C87" s="98"/>
      <c r="D87" s="98"/>
      <c r="E87" s="98"/>
      <c r="F87" s="114"/>
      <c r="G87" s="92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ht="45" customHeight="1">
      <c r="A88" s="83"/>
      <c r="B88" s="97" t="s">
        <v>292</v>
      </c>
      <c r="C88" s="98"/>
      <c r="D88" s="98"/>
      <c r="E88" s="98"/>
      <c r="F88" s="114"/>
      <c r="G88" s="92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ht="42.75" customHeight="1">
      <c r="A89" s="83"/>
      <c r="B89" s="97" t="s">
        <v>293</v>
      </c>
      <c r="C89" s="98"/>
      <c r="D89" s="98"/>
      <c r="E89" s="98"/>
      <c r="F89" s="98"/>
      <c r="G89" s="92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ht="21" customHeight="1">
      <c r="A90" s="83"/>
      <c r="B90" s="117" t="s">
        <v>294</v>
      </c>
      <c r="C90" s="109"/>
      <c r="D90" s="109"/>
      <c r="E90" s="109"/>
      <c r="F90" s="118"/>
      <c r="G90" s="107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ht="21" customHeight="1">
      <c r="A91" s="83"/>
      <c r="B91" s="108" t="s">
        <v>229</v>
      </c>
      <c r="C91" s="104"/>
      <c r="D91" s="104"/>
      <c r="E91" s="104"/>
      <c r="F91" s="104"/>
      <c r="G91" s="92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ht="21" customHeight="1">
      <c r="A92" s="83"/>
      <c r="B92" s="99" t="s">
        <v>230</v>
      </c>
      <c r="C92" s="100"/>
      <c r="D92" s="100"/>
      <c r="E92" s="100"/>
      <c r="F92" s="100"/>
      <c r="G92" s="92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ht="21" customHeight="1">
      <c r="A93" s="83"/>
      <c r="B93" s="97" t="s">
        <v>231</v>
      </c>
      <c r="C93" s="98"/>
      <c r="D93" s="98"/>
      <c r="E93" s="98"/>
      <c r="F93" s="114"/>
      <c r="G93" s="92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ht="21" customHeight="1">
      <c r="A94" s="83"/>
      <c r="B94" s="97" t="s">
        <v>295</v>
      </c>
      <c r="C94" s="98"/>
      <c r="D94" s="98"/>
      <c r="E94" s="98"/>
      <c r="F94" s="114"/>
      <c r="G94" s="9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ht="21" customHeight="1">
      <c r="A95" s="83"/>
      <c r="B95" s="97" t="s">
        <v>296</v>
      </c>
      <c r="C95" s="98"/>
      <c r="D95" s="98"/>
      <c r="E95" s="98"/>
      <c r="F95" s="114"/>
      <c r="G95" s="92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ht="21" customHeight="1">
      <c r="A96" s="83"/>
      <c r="B96" s="97" t="s">
        <v>297</v>
      </c>
      <c r="C96" s="98"/>
      <c r="D96" s="98"/>
      <c r="E96" s="98"/>
      <c r="F96" s="114"/>
      <c r="G96" s="92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ht="21" customHeight="1">
      <c r="A97" s="83"/>
      <c r="B97" s="117" t="s">
        <v>309</v>
      </c>
      <c r="C97" s="98"/>
      <c r="D97" s="98"/>
      <c r="E97" s="98"/>
      <c r="F97" s="114"/>
      <c r="G97" s="92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ht="21" customHeight="1">
      <c r="A98" s="83"/>
      <c r="B98" s="117" t="s">
        <v>298</v>
      </c>
      <c r="C98" s="109"/>
      <c r="D98" s="109"/>
      <c r="E98" s="109"/>
      <c r="F98" s="118"/>
      <c r="G98" s="107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ht="21" customHeight="1">
      <c r="A99" s="83"/>
      <c r="B99" s="78"/>
      <c r="C99" s="78"/>
      <c r="D99" s="78"/>
      <c r="E99" s="78"/>
      <c r="F99" s="78"/>
      <c r="G99" s="78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ht="21" customHeight="1">
      <c r="A100" s="83"/>
      <c r="B100" s="77" t="s">
        <v>232</v>
      </c>
      <c r="C100" s="78"/>
      <c r="D100" s="78"/>
      <c r="E100" s="78"/>
      <c r="F100" s="78"/>
      <c r="G100" s="78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ht="21" customHeight="1">
      <c r="A101" s="83"/>
      <c r="B101" s="78" t="s">
        <v>242</v>
      </c>
      <c r="C101" s="78" t="s">
        <v>238</v>
      </c>
      <c r="D101" s="78"/>
      <c r="E101" s="78"/>
      <c r="F101" s="78"/>
      <c r="G101" s="78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ht="21" customHeight="1">
      <c r="A102" s="83"/>
      <c r="B102" s="78" t="s">
        <v>239</v>
      </c>
      <c r="C102" s="78" t="s">
        <v>240</v>
      </c>
      <c r="D102" s="78"/>
      <c r="E102" s="78"/>
      <c r="F102" s="78"/>
      <c r="G102" s="78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ht="21" customHeight="1">
      <c r="A103" s="83"/>
      <c r="B103" s="77" t="s">
        <v>177</v>
      </c>
      <c r="C103" s="78"/>
      <c r="D103" s="78"/>
      <c r="E103" s="78"/>
      <c r="F103" s="78"/>
      <c r="G103" s="78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ht="21" customHeight="1">
      <c r="A104" s="83"/>
      <c r="B104" s="119"/>
      <c r="C104" s="119"/>
      <c r="D104" s="119"/>
      <c r="E104" s="119"/>
      <c r="F104" s="119"/>
      <c r="G104" s="119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ht="21" customHeight="1">
      <c r="A105" s="83"/>
      <c r="B105" s="119"/>
      <c r="C105" s="119"/>
      <c r="D105" s="119"/>
      <c r="E105" s="119"/>
      <c r="F105" s="119"/>
      <c r="G105" s="119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ht="21" customHeight="1">
      <c r="A106" s="83"/>
      <c r="B106" s="78"/>
      <c r="C106" s="78" t="s">
        <v>233</v>
      </c>
      <c r="D106" s="78"/>
      <c r="E106" s="78"/>
      <c r="F106" s="78"/>
      <c r="G106" s="78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ht="21" customHeight="1">
      <c r="A107" s="83"/>
      <c r="B107" s="78"/>
      <c r="C107" s="79" t="s">
        <v>234</v>
      </c>
      <c r="D107" s="79"/>
      <c r="E107" s="78"/>
      <c r="F107" s="78"/>
      <c r="G107" s="78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ht="21" customHeight="1">
      <c r="A108" s="83"/>
      <c r="B108" s="78"/>
      <c r="C108" s="78" t="s">
        <v>235</v>
      </c>
      <c r="D108" s="78"/>
      <c r="E108" s="78"/>
      <c r="F108" s="78"/>
      <c r="G108" s="78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ht="21" customHeight="1">
      <c r="A109" s="83"/>
      <c r="B109" s="120"/>
      <c r="C109" s="120"/>
      <c r="D109" s="120"/>
      <c r="E109" s="120"/>
      <c r="F109" s="120"/>
      <c r="G109" s="120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ht="21" customHeight="1">
      <c r="A110" s="83"/>
      <c r="B110" s="77" t="s">
        <v>181</v>
      </c>
      <c r="C110" s="78"/>
      <c r="D110" s="78"/>
      <c r="E110" s="78"/>
      <c r="F110" s="78"/>
      <c r="G110" s="78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ht="21" customHeight="1">
      <c r="A111" s="83"/>
      <c r="B111" s="78"/>
      <c r="C111" s="78"/>
      <c r="D111" s="78"/>
      <c r="E111" s="78"/>
      <c r="F111" s="78"/>
      <c r="G111" s="78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ht="21" customHeight="1">
      <c r="A112" s="83"/>
      <c r="B112" s="78" t="s">
        <v>243</v>
      </c>
      <c r="C112" s="78" t="s">
        <v>184</v>
      </c>
      <c r="D112" s="78"/>
      <c r="E112" s="78"/>
      <c r="F112" s="78"/>
      <c r="G112" s="78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ht="21" customHeight="1">
      <c r="A113" s="83"/>
      <c r="B113" s="78" t="s">
        <v>244</v>
      </c>
      <c r="C113" s="78" t="s">
        <v>187</v>
      </c>
      <c r="D113" s="78"/>
      <c r="E113" s="78"/>
      <c r="F113" s="78"/>
      <c r="G113" s="78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ht="21" customHeight="1">
      <c r="A114" s="83"/>
      <c r="B114" s="78" t="s">
        <v>245</v>
      </c>
      <c r="C114" s="78" t="s">
        <v>190</v>
      </c>
      <c r="D114" s="78"/>
      <c r="E114" s="78"/>
      <c r="F114" s="78"/>
      <c r="G114" s="78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ht="21" customHeight="1">
      <c r="A115" s="83"/>
      <c r="B115" s="78" t="s">
        <v>246</v>
      </c>
      <c r="C115" s="78" t="s">
        <v>193</v>
      </c>
      <c r="D115" s="78"/>
      <c r="E115" s="78"/>
      <c r="F115" s="78"/>
      <c r="G115" s="78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ht="21" customHeight="1">
      <c r="A116" s="83"/>
      <c r="B116" s="78"/>
      <c r="C116" s="78"/>
      <c r="D116" s="78"/>
      <c r="E116" s="78"/>
      <c r="F116" s="78"/>
      <c r="G116" s="78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 ht="21" customHeight="1">
      <c r="A117" s="83"/>
      <c r="B117" s="77" t="s">
        <v>247</v>
      </c>
      <c r="C117" s="78"/>
      <c r="D117" s="78"/>
      <c r="E117" s="78"/>
      <c r="F117" s="78"/>
      <c r="G117" s="78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ht="21" customHeight="1">
      <c r="A118" s="83"/>
      <c r="B118" s="78"/>
      <c r="C118" s="78"/>
      <c r="D118" s="78"/>
      <c r="E118" s="78"/>
      <c r="F118" s="78"/>
      <c r="G118" s="78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ht="21" customHeight="1">
      <c r="A119" s="83"/>
      <c r="B119" s="78"/>
      <c r="C119" s="78"/>
      <c r="D119" s="78"/>
      <c r="E119" s="78"/>
      <c r="F119" s="78"/>
      <c r="G119" s="78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ht="21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ht="21" customHeight="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 ht="21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ht="21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 ht="21" customHeight="1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ht="21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ht="21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 ht="21" customHeight="1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 ht="21" customHeight="1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ht="21" customHeight="1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ht="21" customHeight="1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ht="21" customHeight="1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 ht="21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 ht="21" customHeight="1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 ht="21" customHeight="1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ht="21" customHeight="1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 ht="21" customHeight="1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 ht="21" customHeight="1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 ht="21" customHeight="1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 ht="21" customHeight="1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ht="21" customHeight="1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 ht="21" customHeight="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 ht="21" customHeight="1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 ht="21" customHeight="1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 ht="21" customHeight="1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 ht="21" customHeight="1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 ht="21" customHeight="1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 ht="21" customHeigh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 ht="21" customHeight="1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 ht="21" customHeight="1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 ht="21" customHeight="1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 ht="21" customHeight="1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 ht="21" customHeight="1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 ht="21" customHeight="1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 ht="21" customHeight="1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 ht="21" customHeight="1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 ht="21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 ht="21" customHeight="1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 ht="21" customHeight="1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 ht="21" customHeight="1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 ht="21" customHeight="1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 ht="21" customHeight="1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 ht="21" customHeight="1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 ht="21" customHeight="1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 ht="21" customHeight="1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 ht="21" customHeight="1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 ht="21" customHeight="1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 ht="21" customHeight="1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 ht="21" customHeight="1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 ht="21" customHeight="1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 ht="21" customHeight="1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 ht="21" customHeight="1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 ht="21" customHeight="1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 ht="21" customHeight="1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 ht="21" customHeight="1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 ht="21" customHeight="1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 ht="21" customHeight="1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 ht="21" customHeight="1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 ht="21" customHeight="1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 ht="21" customHeight="1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 ht="21" customHeight="1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 ht="21" customHeight="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 ht="21" customHeight="1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 ht="21" customHeight="1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 ht="21" customHeight="1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 ht="21" customHeight="1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 ht="21" customHeight="1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 ht="21" customHeight="1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 ht="21" customHeight="1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 ht="21" customHeight="1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 ht="21" customHeight="1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 ht="21" customHeight="1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 ht="21" customHeight="1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 ht="21" customHeight="1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 ht="21" customHeight="1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 ht="21" customHeight="1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 ht="21" customHeight="1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spans="1:26" ht="21" customHeight="1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spans="1:26" ht="21" customHeight="1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spans="1:26" ht="21" customHeight="1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spans="1:26" ht="21" customHeight="1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spans="1:26" ht="21" customHeight="1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spans="1:26" ht="21" customHeight="1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spans="1:26" ht="21" customHeight="1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spans="1:26" ht="21" customHeight="1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spans="1:26" ht="21" customHeight="1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spans="1:26" ht="21" customHeight="1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1:26" ht="21" customHeight="1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spans="1:26" ht="21" customHeight="1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1:26" ht="21" customHeight="1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spans="1:26" ht="21" customHeight="1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spans="1:26" ht="21" customHeight="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spans="1:26" ht="21" customHeight="1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spans="1:26" ht="21" customHeight="1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spans="1:26" ht="21" customHeight="1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spans="1:26" ht="21" customHeight="1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spans="1:26" ht="21" customHeight="1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spans="1:26" ht="21" customHeight="1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spans="1:26" ht="21" customHeight="1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spans="1:26" ht="21" customHeight="1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spans="1:26" ht="21" customHeight="1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spans="1:26" ht="21" customHeight="1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spans="1:26" ht="21" customHeight="1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spans="1:26" ht="21" customHeight="1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spans="1:26" ht="21" customHeight="1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spans="1:26" ht="21" customHeight="1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spans="1:26" ht="21" customHeight="1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spans="1:26" ht="21" customHeight="1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spans="1:26" ht="21" customHeight="1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1:26" ht="21" customHeight="1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spans="1:26" ht="21" customHeight="1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1:26" ht="21" customHeight="1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spans="1:26" ht="21" customHeight="1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spans="1:26" ht="21" customHeight="1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spans="1:26" ht="21" customHeight="1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spans="1:26" ht="21" customHeight="1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spans="1:26" ht="21" customHeight="1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spans="1:26" ht="21" customHeight="1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spans="1:26" ht="21" customHeight="1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 spans="1:26" ht="21" customHeight="1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 spans="1:26" ht="21" customHeight="1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 spans="1:26" ht="21" customHeight="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 spans="1:26" ht="21" customHeight="1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 spans="1:26" ht="21" customHeight="1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 spans="1:26" ht="21" customHeight="1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 spans="1:26" ht="21" customHeight="1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 spans="1:26" ht="21" customHeight="1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 spans="1:26" ht="21" customHeight="1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 spans="1:26" ht="21" customHeight="1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 spans="1:26" ht="21" customHeight="1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 spans="1:26" ht="21" customHeight="1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1:26" ht="21" customHeight="1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 spans="1:26" ht="21" customHeigh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1:26" ht="21" customHeight="1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 spans="1:26" ht="21" customHeight="1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 spans="1:26" ht="21" customHeight="1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 spans="1:26" ht="21" customHeight="1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 spans="1:26" ht="21" customHeight="1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 spans="1:26" ht="21" customHeight="1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 spans="1:26" ht="21" customHeight="1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 spans="1:26" ht="21" customHeight="1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 spans="1:26" ht="21" customHeight="1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 spans="1:26" ht="21" customHeight="1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 spans="1:26" ht="21" customHeight="1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 spans="1:26" ht="21" customHeight="1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 spans="1:26" ht="21" customHeight="1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 spans="1:26" ht="21" customHeight="1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 spans="1:26" ht="21" customHeight="1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 spans="1:26" ht="21" customHeight="1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 spans="1:26" ht="21" customHeight="1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 spans="1:26" ht="21" customHeight="1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 spans="1:26" ht="21" customHeight="1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 spans="1:26" ht="21" customHeight="1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1:26" ht="21" customHeight="1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 spans="1:26" ht="21" customHeight="1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1:26" ht="21" customHeight="1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 spans="1:26" ht="21" customHeight="1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 spans="1:26" ht="21" customHeight="1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 spans="1:26" ht="21" customHeight="1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 spans="1:26" ht="21" customHeight="1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 spans="1:26" ht="21" customHeight="1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 spans="1:26" ht="21" customHeight="1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 spans="1:26" ht="21" customHeight="1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 spans="1:26" ht="21" customHeight="1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 spans="1:26" ht="21" customHeight="1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 spans="1:26" ht="21" customHeight="1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 spans="1:26" ht="21" customHeight="1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 spans="1:26" ht="21" customHeight="1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 spans="1:26" ht="21" customHeight="1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 spans="1:26" ht="21" customHeight="1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 spans="1:26" ht="21" customHeight="1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 spans="1:26" ht="21" customHeight="1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 spans="1:26" ht="21" customHeight="1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 spans="1:26" ht="21" customHeight="1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 spans="1:26" ht="21" customHeight="1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1:26" ht="21" customHeight="1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1:26" ht="21" customHeight="1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1:26" ht="21" customHeight="1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1:26" ht="21" customHeight="1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 spans="1:26" ht="21" customHeight="1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 spans="1:26" ht="21" customHeight="1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 spans="1:26" ht="21" customHeight="1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 spans="1:26" ht="21" customHeight="1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 spans="1:26" ht="21" customHeight="1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 spans="1:26" ht="21" customHeight="1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 spans="1:26" ht="21" customHeight="1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 spans="1:26" ht="21" customHeight="1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 spans="1:26" ht="21" customHeight="1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 spans="1:26" ht="21" customHeight="1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 spans="1:26" ht="21" customHeight="1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 spans="1:26" ht="21" customHeight="1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 spans="1:26" ht="21" customHeight="1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 spans="1:26" ht="21" customHeight="1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 spans="1:26" ht="21" customHeight="1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 spans="1:26" ht="21" customHeight="1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 spans="1:26" ht="21" customHeight="1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 spans="1:26" ht="21" customHeight="1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 spans="1:26" ht="21" customHeight="1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 spans="1:26" ht="21" customHeight="1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 spans="1:26" ht="21" customHeight="1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 spans="1:26" ht="21" customHeight="1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 spans="1:26" ht="21" customHeight="1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 spans="1:26" ht="21" customHeight="1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 spans="1:26" ht="21" customHeight="1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 spans="1:26" ht="21" customHeight="1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 spans="1:26" ht="21" customHeight="1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 spans="1:26" ht="21" customHeight="1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 spans="1:26" ht="21" customHeight="1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 spans="1:26" ht="21" customHeight="1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 spans="1:26" ht="21" customHeight="1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 spans="1:26" ht="21" customHeight="1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 spans="1:26" ht="21" customHeight="1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 spans="1:26" ht="21" customHeight="1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 spans="1:26" ht="21" customHeight="1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 spans="1:26" ht="21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 spans="1:26" ht="21" customHeight="1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 spans="1:26" ht="21" customHeight="1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 spans="1:26" ht="21" customHeight="1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 spans="1:26" ht="21" customHeight="1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 spans="1:26" ht="21" customHeight="1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 spans="1:26" ht="21" customHeight="1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 spans="1:26" ht="21" customHeight="1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 spans="1:26" ht="21" customHeight="1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 spans="1:26" ht="21" customHeight="1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 spans="1:26" ht="21" customHeight="1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 spans="1:26" ht="21" customHeight="1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 spans="1:26" ht="21" customHeight="1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 spans="1:26" ht="21" customHeight="1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 spans="1:26" ht="21" customHeight="1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 spans="1:26" ht="21" customHeight="1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 spans="1:26" ht="21" customHeight="1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 spans="1:26" ht="21" customHeight="1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 spans="1:26" ht="21" customHeight="1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 spans="1:26" ht="21" customHeight="1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 spans="1:26" ht="21" customHeight="1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 spans="1:26" ht="21" customHeight="1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 spans="1:26" ht="21" customHeight="1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 spans="1:26" ht="21" customHeight="1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 spans="1:26" ht="21" customHeight="1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 spans="1:26" ht="21" customHeight="1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 spans="1:26" ht="21" customHeight="1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 spans="1:26" ht="21" customHeight="1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 spans="1:26" ht="21" customHeight="1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 spans="1:26" ht="21" customHeight="1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 spans="1:26" ht="21" customHeight="1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 spans="1:26" ht="21" customHeight="1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 spans="1:26" ht="21" customHeight="1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 spans="1:26" ht="21" customHeight="1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 spans="1:26" ht="21" customHeight="1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 spans="1:26" ht="21" customHeight="1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 spans="1:26" ht="21" customHeight="1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 spans="1:26" ht="21" customHeight="1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 spans="1:26" ht="21" customHeight="1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 spans="1:26" ht="21" customHeight="1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 spans="1:26" ht="21" customHeight="1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 spans="1:26" ht="21" customHeight="1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 spans="1:26" ht="21" customHeight="1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 spans="1:26" ht="21" customHeight="1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 spans="1:26" ht="21" customHeight="1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 spans="1:26" ht="21" customHeight="1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 spans="1:26" ht="21" customHeight="1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 spans="1:26" ht="21" customHeight="1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 spans="1:26" ht="21" customHeight="1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 spans="1:26" ht="21" customHeight="1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 spans="1:26" ht="21" customHeight="1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 spans="1:26" ht="21" customHeight="1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 spans="1:26" ht="21" customHeight="1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 spans="1:26" ht="21" customHeight="1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 spans="1:26" ht="21" customHeight="1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 spans="1:26" ht="21" customHeight="1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 spans="1:26" ht="21" customHeight="1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 spans="1:26" ht="21" customHeight="1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 spans="1:26" ht="21" customHeight="1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 spans="1:26" ht="21" customHeight="1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 spans="1:26" ht="21" customHeight="1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 spans="1:26" ht="21" customHeight="1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 spans="1:26" ht="21" customHeight="1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 spans="1:26" ht="21" customHeight="1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 spans="1:26" ht="21" customHeight="1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 spans="1:26" ht="21" customHeight="1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 spans="1:26" ht="21" customHeight="1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 spans="1:26" ht="21" customHeight="1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 spans="1:26" ht="21" customHeight="1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 spans="1:26" ht="21" customHeight="1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 spans="1:26" ht="21" customHeight="1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 spans="1:26" ht="21" customHeight="1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 spans="1:26" ht="21" customHeight="1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 spans="1:26" ht="21" customHeight="1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 spans="1:26" ht="21" customHeight="1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 spans="1:26" ht="21" customHeight="1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 spans="1:26" ht="21" customHeight="1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 spans="1:26" ht="21" customHeight="1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 spans="1:26" ht="21" customHeight="1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 spans="1:26" ht="21" customHeight="1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 spans="1:26" ht="21" customHeight="1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 spans="1:26" ht="21" customHeight="1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 spans="1:26" ht="21" customHeight="1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 spans="1:26" ht="21" customHeight="1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 spans="1:26" ht="21" customHeight="1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 spans="1:26" ht="21" customHeight="1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 spans="1:26" ht="21" customHeight="1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 spans="1:26" ht="21" customHeight="1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 spans="1:26" ht="21" customHeight="1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 spans="1:26" ht="21" customHeight="1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 spans="1:26" ht="21" customHeight="1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 spans="1:26" ht="21" customHeight="1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 spans="1:26" ht="21" customHeight="1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 spans="1:26" ht="21" customHeight="1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 spans="1:26" ht="21" customHeight="1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 spans="1:26" ht="21" customHeight="1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 spans="1:26" ht="21" customHeight="1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 spans="1:26" ht="21" customHeight="1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 spans="1:26" ht="21" customHeight="1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 spans="1:26" ht="21" customHeight="1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 spans="1:26" ht="21" customHeight="1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 spans="1:26" ht="21" customHeight="1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 spans="1:26" ht="21" customHeight="1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 spans="1:26" ht="21" customHeight="1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 spans="1:26" ht="21" customHeight="1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 spans="1:26" ht="21" customHeight="1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 spans="1:26" ht="21" customHeight="1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 spans="1:26" ht="21" customHeight="1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 spans="1:26" ht="21" customHeight="1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 spans="1:26" ht="21" customHeight="1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 spans="1:26" ht="21" customHeight="1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 spans="1:26" ht="21" customHeight="1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 spans="1:26" ht="21" customHeight="1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 spans="1:26" ht="21" customHeight="1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 spans="1:26" ht="21" customHeight="1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 spans="1:26" ht="21" customHeight="1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 spans="1:26" ht="21" customHeight="1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 spans="1:26" ht="21" customHeight="1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 spans="1:26" ht="21" customHeight="1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 spans="1:26" ht="21" customHeight="1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 spans="1:26" ht="21" customHeight="1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 spans="1:26" ht="21" customHeight="1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 spans="1:26" ht="21" customHeight="1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 spans="1:26" ht="21" customHeight="1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 spans="1:26" ht="21" customHeight="1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 spans="1:26" ht="21" customHeight="1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 spans="1:26" ht="21" customHeight="1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 spans="1:26" ht="21" customHeight="1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 spans="1:26" ht="21" customHeight="1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 spans="1:26" ht="21" customHeight="1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 spans="1:26" ht="21" customHeight="1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 spans="1:26" ht="21" customHeight="1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 spans="1:26" ht="21" customHeight="1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 spans="1:26" ht="21" customHeight="1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 spans="1:26" ht="21" customHeight="1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 spans="1:26" ht="21" customHeight="1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 spans="1:26" ht="21" customHeight="1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 spans="1:26" ht="21" customHeight="1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 spans="1:26" ht="21" customHeight="1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 spans="1:26" ht="21" customHeight="1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 spans="1:26" ht="21" customHeight="1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 spans="1:26" ht="21" customHeight="1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 spans="1:26" ht="21" customHeight="1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 spans="1:26" ht="21" customHeight="1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 spans="1:26" ht="21" customHeight="1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 spans="1:26" ht="21" customHeight="1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 spans="1:26" ht="21" customHeight="1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 spans="1:26" ht="21" customHeight="1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 spans="1:26" ht="21" customHeight="1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 spans="1:26" ht="21" customHeight="1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 spans="1:26" ht="21" customHeight="1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 spans="1:26" ht="21" customHeight="1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 spans="1:26" ht="21" customHeight="1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 spans="1:26" ht="21" customHeight="1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 spans="1:26" ht="21" customHeight="1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 spans="1:26" ht="21" customHeight="1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 spans="1:26" ht="21" customHeight="1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 spans="1:26" ht="21" customHeight="1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 spans="1:26" ht="21" customHeight="1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 spans="1:26" ht="21" customHeight="1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 spans="1:26" ht="21" customHeight="1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 spans="1:26" ht="21" customHeight="1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 spans="1:26" ht="21" customHeight="1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 spans="1:26" ht="21" customHeight="1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 spans="1:26" ht="21" customHeight="1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 spans="1:26" ht="21" customHeight="1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 spans="1:26" ht="21" customHeight="1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 spans="1:26" ht="21" customHeight="1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 spans="1:26" ht="21" customHeight="1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 spans="1:26" ht="21" customHeight="1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 spans="1:26" ht="21" customHeight="1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 spans="1:26" ht="21" customHeight="1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 spans="1:26" ht="21" customHeight="1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 spans="1:26" ht="21" customHeight="1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 spans="1:26" ht="21" customHeight="1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 spans="1:26" ht="21" customHeight="1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 spans="1:26" ht="21" customHeight="1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 spans="1:26" ht="21" customHeight="1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 spans="1:26" ht="21" customHeight="1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 spans="1:26" ht="21" customHeight="1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 spans="1:26" ht="21" customHeight="1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 spans="1:26" ht="21" customHeight="1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 spans="1:26" ht="21" customHeight="1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 spans="1:26" ht="21" customHeight="1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 spans="1:26" ht="21" customHeight="1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 spans="1:26" ht="21" customHeight="1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 spans="1:26" ht="21" customHeight="1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 spans="1:26" ht="21" customHeight="1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 spans="1:26" ht="21" customHeight="1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 spans="1:26" ht="21" customHeight="1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 spans="1:26" ht="21" customHeight="1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 spans="1:26" ht="21" customHeight="1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 spans="1:26" ht="21" customHeight="1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 spans="1:26" ht="21" customHeight="1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 spans="1:26" ht="21" customHeight="1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 spans="1:26" ht="21" customHeight="1">
      <c r="A529" s="83"/>
      <c r="B529" s="83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 spans="1:26" ht="21" customHeight="1">
      <c r="A530" s="83"/>
      <c r="B530" s="83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 spans="1:26" ht="21" customHeight="1">
      <c r="A531" s="83"/>
      <c r="B531" s="83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 spans="1:26" ht="21" customHeight="1">
      <c r="A532" s="83"/>
      <c r="B532" s="83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 spans="1:26" ht="21" customHeight="1">
      <c r="A533" s="83"/>
      <c r="B533" s="83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 spans="1:26" ht="21" customHeight="1">
      <c r="A534" s="83"/>
      <c r="B534" s="83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 spans="1:26" ht="21" customHeight="1">
      <c r="A535" s="83"/>
      <c r="B535" s="83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 spans="1:26" ht="21" customHeight="1">
      <c r="A536" s="83"/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 spans="1:26" ht="21" customHeight="1">
      <c r="A537" s="83"/>
      <c r="B537" s="83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 spans="1:26" ht="21" customHeight="1">
      <c r="A538" s="83"/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 spans="1:26" ht="21" customHeight="1">
      <c r="A539" s="83"/>
      <c r="B539" s="83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 spans="1:26" ht="21" customHeight="1">
      <c r="A540" s="83"/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 spans="1:26" ht="21" customHeight="1">
      <c r="A541" s="83"/>
      <c r="B541" s="83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 spans="1:26" ht="21" customHeight="1">
      <c r="A542" s="83"/>
      <c r="B542" s="83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 spans="1:26" ht="21" customHeight="1">
      <c r="A543" s="83"/>
      <c r="B543" s="83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 spans="1:26" ht="21" customHeight="1">
      <c r="A544" s="83"/>
      <c r="B544" s="83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 spans="1:26" ht="21" customHeight="1">
      <c r="A545" s="83"/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 spans="1:26" ht="21" customHeight="1">
      <c r="A546" s="83"/>
      <c r="B546" s="83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 spans="1:26" ht="21" customHeight="1">
      <c r="A547" s="83"/>
      <c r="B547" s="83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 spans="1:26" ht="21" customHeight="1">
      <c r="A548" s="83"/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 spans="1:26" ht="21" customHeight="1">
      <c r="A549" s="83"/>
      <c r="B549" s="83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 spans="1:26" ht="21" customHeight="1">
      <c r="A550" s="83"/>
      <c r="B550" s="83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 spans="1:26" ht="21" customHeight="1">
      <c r="A551" s="83"/>
      <c r="B551" s="83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 spans="1:26" ht="21" customHeight="1">
      <c r="A552" s="83"/>
      <c r="B552" s="83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 spans="1:26" ht="21" customHeight="1">
      <c r="A553" s="83"/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 spans="1:26" ht="21" customHeight="1">
      <c r="A554" s="83"/>
      <c r="B554" s="83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 spans="1:26" ht="21" customHeight="1">
      <c r="A555" s="83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 spans="1:26" ht="21" customHeight="1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 spans="1:26" ht="21" customHeight="1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 spans="1:26" ht="21" customHeight="1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 spans="1:26" ht="21" customHeight="1">
      <c r="A559" s="83"/>
      <c r="B559" s="83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 spans="1:26" ht="21" customHeight="1">
      <c r="A560" s="83"/>
      <c r="B560" s="83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 spans="1:26" ht="21" customHeight="1">
      <c r="A561" s="83"/>
      <c r="B561" s="83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 spans="1:26" ht="21" customHeight="1">
      <c r="A562" s="83"/>
      <c r="B562" s="83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 spans="1:26" ht="21" customHeight="1">
      <c r="A563" s="83"/>
      <c r="B563" s="83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 spans="1:26" ht="21" customHeight="1">
      <c r="A564" s="83"/>
      <c r="B564" s="83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 spans="1:26" ht="21" customHeight="1">
      <c r="A565" s="83"/>
      <c r="B565" s="83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 spans="1:26" ht="21" customHeight="1">
      <c r="A566" s="83"/>
      <c r="B566" s="83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 spans="1:26" ht="21" customHeight="1">
      <c r="A567" s="83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 spans="1:26" ht="21" customHeight="1">
      <c r="A568" s="83"/>
      <c r="B568" s="83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 spans="1:26" ht="21" customHeight="1">
      <c r="A569" s="83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 spans="1:26" ht="21" customHeight="1">
      <c r="A570" s="83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 spans="1:26" ht="21" customHeight="1">
      <c r="A571" s="83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 spans="1:26" ht="21" customHeight="1">
      <c r="A572" s="83"/>
      <c r="B572" s="83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 spans="1:26" ht="21" customHeight="1">
      <c r="A573" s="83"/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 spans="1:26" ht="21" customHeight="1">
      <c r="A574" s="83"/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 spans="1:26" ht="21" customHeight="1">
      <c r="A575" s="83"/>
      <c r="B575" s="83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 spans="1:26" ht="21" customHeight="1">
      <c r="A576" s="83"/>
      <c r="B576" s="83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 spans="1:26" ht="21" customHeight="1">
      <c r="A577" s="83"/>
      <c r="B577" s="83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 spans="1:26" ht="21" customHeight="1">
      <c r="A578" s="83"/>
      <c r="B578" s="83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 spans="1:26" ht="21" customHeight="1">
      <c r="A579" s="83"/>
      <c r="B579" s="83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 spans="1:26" ht="21" customHeight="1">
      <c r="A580" s="83"/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 spans="1:26" ht="21" customHeight="1">
      <c r="A581" s="83"/>
      <c r="B581" s="83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 spans="1:26" ht="21" customHeight="1">
      <c r="A582" s="83"/>
      <c r="B582" s="83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 spans="1:26" ht="21" customHeight="1">
      <c r="A583" s="83"/>
      <c r="B583" s="83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 spans="1:26" ht="21" customHeight="1">
      <c r="A584" s="83"/>
      <c r="B584" s="83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 spans="1:26" ht="21" customHeight="1">
      <c r="A585" s="83"/>
      <c r="B585" s="83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 spans="1:26" ht="21" customHeight="1">
      <c r="A586" s="83"/>
      <c r="B586" s="83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 spans="1:26" ht="21" customHeight="1">
      <c r="A587" s="83"/>
      <c r="B587" s="83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 spans="1:26" ht="21" customHeight="1">
      <c r="A588" s="83"/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 spans="1:26" ht="21" customHeight="1">
      <c r="A589" s="83"/>
      <c r="B589" s="83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 spans="1:26" ht="21" customHeight="1">
      <c r="A590" s="83"/>
      <c r="B590" s="83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 spans="1:26" ht="21" customHeight="1">
      <c r="A591" s="83"/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 spans="1:26" ht="21" customHeight="1">
      <c r="A592" s="83"/>
      <c r="B592" s="83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 spans="1:26" ht="21" customHeight="1">
      <c r="A593" s="83"/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 spans="1:26" ht="21" customHeight="1">
      <c r="A594" s="83"/>
      <c r="B594" s="83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 spans="1:26" ht="21" customHeight="1">
      <c r="A595" s="83"/>
      <c r="B595" s="83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 spans="1:26" ht="21" customHeight="1">
      <c r="A596" s="83"/>
      <c r="B596" s="83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 spans="1:26" ht="21" customHeight="1">
      <c r="A597" s="83"/>
      <c r="B597" s="83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 spans="1:26" ht="21" customHeight="1">
      <c r="A598" s="83"/>
      <c r="B598" s="83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 spans="1:26" ht="21" customHeight="1">
      <c r="A599" s="83"/>
      <c r="B599" s="83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 spans="1:26" ht="21" customHeight="1">
      <c r="A600" s="83"/>
      <c r="B600" s="83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 spans="1:26" ht="21" customHeight="1">
      <c r="A601" s="83"/>
      <c r="B601" s="83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 spans="1:26" ht="21" customHeight="1">
      <c r="A602" s="83"/>
      <c r="B602" s="83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 spans="1:26" ht="21" customHeight="1">
      <c r="A603" s="83"/>
      <c r="B603" s="83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 spans="1:26" ht="21" customHeight="1">
      <c r="A604" s="83"/>
      <c r="B604" s="83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 spans="1:26" ht="21" customHeight="1">
      <c r="A605" s="83"/>
      <c r="B605" s="83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 spans="1:26" ht="21" customHeight="1">
      <c r="A606" s="83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 spans="1:26" ht="21" customHeight="1">
      <c r="A607" s="83"/>
      <c r="B607" s="83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 spans="1:26" ht="21" customHeight="1">
      <c r="A608" s="83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 spans="1:26" ht="21" customHeight="1">
      <c r="A609" s="83"/>
      <c r="B609" s="83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 spans="1:26" ht="21" customHeight="1">
      <c r="A610" s="83"/>
      <c r="B610" s="83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 spans="1:26" ht="21" customHeight="1">
      <c r="A611" s="83"/>
      <c r="B611" s="83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 spans="1:26" ht="21" customHeight="1">
      <c r="A612" s="83"/>
      <c r="B612" s="83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 spans="1:26" ht="21" customHeight="1">
      <c r="A613" s="83"/>
      <c r="B613" s="83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 spans="1:26" ht="21" customHeight="1">
      <c r="A614" s="83"/>
      <c r="B614" s="83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 spans="1:26" ht="21" customHeight="1">
      <c r="A615" s="83"/>
      <c r="B615" s="83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 spans="1:26" ht="21" customHeight="1">
      <c r="A616" s="83"/>
      <c r="B616" s="83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 spans="1:26" ht="21" customHeight="1">
      <c r="A617" s="83"/>
      <c r="B617" s="83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 spans="1:26" ht="21" customHeight="1">
      <c r="A618" s="83"/>
      <c r="B618" s="83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 spans="1:26" ht="21" customHeight="1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 spans="1:26" ht="21" customHeight="1">
      <c r="A620" s="83"/>
      <c r="B620" s="83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 spans="1:26" ht="21" customHeight="1">
      <c r="A621" s="83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 spans="1:26" ht="21" customHeight="1">
      <c r="A622" s="83"/>
      <c r="B622" s="83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 spans="1:26" ht="21" customHeight="1">
      <c r="A623" s="83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 spans="1:26" ht="21" customHeight="1">
      <c r="A624" s="83"/>
      <c r="B624" s="83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 spans="1:26" ht="21" customHeight="1">
      <c r="A625" s="83"/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 spans="1:26" ht="21" customHeight="1">
      <c r="A626" s="83"/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 spans="1:26" ht="21" customHeight="1">
      <c r="A627" s="83"/>
      <c r="B627" s="83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 spans="1:26" ht="21" customHeight="1">
      <c r="A628" s="83"/>
      <c r="B628" s="83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 spans="1:26" ht="21" customHeight="1">
      <c r="A629" s="83"/>
      <c r="B629" s="83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 spans="1:26" ht="21" customHeight="1">
      <c r="A630" s="83"/>
      <c r="B630" s="83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 spans="1:26" ht="21" customHeight="1">
      <c r="A631" s="83"/>
      <c r="B631" s="83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 spans="1:26" ht="21" customHeight="1">
      <c r="A632" s="83"/>
      <c r="B632" s="83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 spans="1:26" ht="21" customHeight="1">
      <c r="A633" s="83"/>
      <c r="B633" s="83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 spans="1:26" ht="21" customHeight="1">
      <c r="A634" s="83"/>
      <c r="B634" s="83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 spans="1:26" ht="21" customHeight="1">
      <c r="A635" s="83"/>
      <c r="B635" s="83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 spans="1:26" ht="21" customHeight="1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 spans="1:26" ht="21" customHeight="1">
      <c r="A637" s="83"/>
      <c r="B637" s="83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 spans="1:26" ht="21" customHeight="1">
      <c r="A638" s="83"/>
      <c r="B638" s="83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 spans="1:26" ht="21" customHeight="1">
      <c r="A639" s="83"/>
      <c r="B639" s="83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 spans="1:26" ht="21" customHeight="1">
      <c r="A640" s="83"/>
      <c r="B640" s="83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 spans="1:26" ht="21" customHeight="1">
      <c r="A641" s="83"/>
      <c r="B641" s="83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 spans="1:26" ht="21" customHeight="1">
      <c r="A642" s="83"/>
      <c r="B642" s="83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 spans="1:26" ht="21" customHeight="1">
      <c r="A643" s="83"/>
      <c r="B643" s="83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 spans="1:26" ht="21" customHeight="1">
      <c r="A644" s="83"/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 spans="1:26" ht="21" customHeight="1">
      <c r="A645" s="83"/>
      <c r="B645" s="83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 spans="1:26" ht="21" customHeight="1">
      <c r="A646" s="83"/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 spans="1:26" ht="21" customHeight="1">
      <c r="A647" s="83"/>
      <c r="B647" s="83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 spans="1:26" ht="21" customHeight="1">
      <c r="A648" s="83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 spans="1:26" ht="21" customHeight="1">
      <c r="A649" s="83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 spans="1:26" ht="21" customHeight="1">
      <c r="A650" s="83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 spans="1:26" ht="21" customHeight="1">
      <c r="A651" s="83"/>
      <c r="B651" s="83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 spans="1:26" ht="21" customHeight="1">
      <c r="A652" s="83"/>
      <c r="B652" s="83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 spans="1:26" ht="21" customHeight="1">
      <c r="A653" s="83"/>
      <c r="B653" s="83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 spans="1:26" ht="21" customHeight="1">
      <c r="A654" s="83"/>
      <c r="B654" s="83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 spans="1:26" ht="21" customHeight="1">
      <c r="A655" s="83"/>
      <c r="B655" s="83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 spans="1:26" ht="21" customHeight="1">
      <c r="A656" s="83"/>
      <c r="B656" s="83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 spans="1:26" ht="21" customHeight="1">
      <c r="A657" s="83"/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 spans="1:26" ht="21" customHeight="1">
      <c r="A658" s="83"/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 spans="1:26" ht="21" customHeight="1">
      <c r="A659" s="83"/>
      <c r="B659" s="83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 spans="1:26" ht="21" customHeight="1">
      <c r="A660" s="83"/>
      <c r="B660" s="83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 spans="1:26" ht="21" customHeight="1">
      <c r="A661" s="83"/>
      <c r="B661" s="83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 spans="1:26" ht="21" customHeight="1">
      <c r="A662" s="83"/>
      <c r="B662" s="83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 spans="1:26" ht="21" customHeight="1">
      <c r="A663" s="83"/>
      <c r="B663" s="83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 spans="1:26" ht="21" customHeight="1">
      <c r="A664" s="83"/>
      <c r="B664" s="83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 spans="1:26" ht="21" customHeight="1">
      <c r="A665" s="83"/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 spans="1:26" ht="21" customHeight="1">
      <c r="A666" s="83"/>
      <c r="B666" s="83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 spans="1:26" ht="21" customHeight="1">
      <c r="A667" s="83"/>
      <c r="B667" s="83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 spans="1:26" ht="21" customHeight="1">
      <c r="A668" s="83"/>
      <c r="B668" s="83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 spans="1:26" ht="21" customHeight="1">
      <c r="A669" s="83"/>
      <c r="B669" s="83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 spans="1:26" ht="21" customHeight="1">
      <c r="A670" s="83"/>
      <c r="B670" s="83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 spans="1:26" ht="21" customHeight="1">
      <c r="A671" s="83"/>
      <c r="B671" s="83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 spans="1:26" ht="21" customHeight="1">
      <c r="A672" s="83"/>
      <c r="B672" s="83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 spans="1:26" ht="21" customHeight="1">
      <c r="A673" s="83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 spans="1:26" ht="21" customHeight="1">
      <c r="A674" s="83"/>
      <c r="B674" s="83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 spans="1:26" ht="21" customHeight="1">
      <c r="A675" s="83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 spans="1:26" ht="21" customHeight="1">
      <c r="A676" s="83"/>
      <c r="B676" s="83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 spans="1:26" ht="21" customHeight="1">
      <c r="A677" s="83"/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 spans="1:26" ht="21" customHeight="1">
      <c r="A678" s="83"/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 spans="1:26" ht="21" customHeight="1">
      <c r="A679" s="83"/>
      <c r="B679" s="83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 spans="1:26" ht="21" customHeight="1">
      <c r="A680" s="83"/>
      <c r="B680" s="83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 spans="1:26" ht="21" customHeight="1">
      <c r="A681" s="83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 spans="1:26" ht="21" customHeight="1">
      <c r="A682" s="83"/>
      <c r="B682" s="83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 spans="1:26" ht="21" customHeight="1">
      <c r="A683" s="83"/>
      <c r="B683" s="83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 spans="1:26" ht="21" customHeight="1">
      <c r="A684" s="83"/>
      <c r="B684" s="83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 spans="1:26" ht="21" customHeight="1">
      <c r="A685" s="83"/>
      <c r="B685" s="83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 spans="1:26" ht="21" customHeight="1">
      <c r="A686" s="83"/>
      <c r="B686" s="83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 spans="1:26" ht="21" customHeight="1">
      <c r="A687" s="83"/>
      <c r="B687" s="83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 spans="1:26" ht="21" customHeight="1">
      <c r="A688" s="83"/>
      <c r="B688" s="83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 spans="1:26" ht="21" customHeight="1">
      <c r="A689" s="83"/>
      <c r="B689" s="83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 spans="1:26" ht="21" customHeight="1">
      <c r="A690" s="83"/>
      <c r="B690" s="83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 spans="1:26" ht="21" customHeight="1">
      <c r="A691" s="83"/>
      <c r="B691" s="83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 spans="1:26" ht="21" customHeight="1">
      <c r="A692" s="83"/>
      <c r="B692" s="83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 spans="1:26" ht="21" customHeight="1">
      <c r="A693" s="83"/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 spans="1:26" ht="21" customHeight="1">
      <c r="A694" s="83"/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 spans="1:26" ht="21" customHeight="1">
      <c r="A695" s="83"/>
      <c r="B695" s="83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 spans="1:26" ht="21" customHeight="1">
      <c r="A696" s="83"/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 spans="1:26" ht="21" customHeight="1">
      <c r="A697" s="83"/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 spans="1:26" ht="21" customHeight="1">
      <c r="A698" s="83"/>
      <c r="B698" s="83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 spans="1:26" ht="21" customHeight="1">
      <c r="A699" s="83"/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 spans="1:26" ht="21" customHeight="1">
      <c r="A700" s="83"/>
      <c r="B700" s="83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 spans="1:26" ht="21" customHeight="1">
      <c r="A701" s="83"/>
      <c r="B701" s="83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 spans="1:26" ht="21" customHeight="1">
      <c r="A702" s="83"/>
      <c r="B702" s="83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 spans="1:26" ht="21" customHeight="1">
      <c r="A703" s="83"/>
      <c r="B703" s="83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 spans="1:26" ht="21" customHeight="1">
      <c r="A704" s="83"/>
      <c r="B704" s="83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 spans="1:26" ht="21" customHeight="1">
      <c r="A705" s="83"/>
      <c r="B705" s="83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 spans="1:26" ht="21" customHeight="1">
      <c r="A706" s="83"/>
      <c r="B706" s="83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 spans="1:26" ht="21" customHeight="1">
      <c r="A707" s="83"/>
      <c r="B707" s="83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 spans="1:26" ht="21" customHeight="1">
      <c r="A708" s="83"/>
      <c r="B708" s="83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 spans="1:26" ht="21" customHeight="1">
      <c r="A709" s="83"/>
      <c r="B709" s="83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 spans="1:26" ht="21" customHeight="1">
      <c r="A710" s="83"/>
      <c r="B710" s="83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 spans="1:26" ht="21" customHeight="1">
      <c r="A711" s="83"/>
      <c r="B711" s="83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 spans="1:26" ht="21" customHeight="1">
      <c r="A712" s="83"/>
      <c r="B712" s="83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 spans="1:26" ht="21" customHeight="1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 spans="1:26" ht="21" customHeight="1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 spans="1:26" ht="21" customHeight="1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 spans="1:26" ht="21" customHeight="1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 spans="1:26" ht="21" customHeight="1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 spans="1:26" ht="21" customHeight="1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 spans="1:26" ht="21" customHeight="1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 spans="1:26" ht="21" customHeight="1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 spans="1:26" ht="21" customHeight="1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 spans="1:26" ht="21" customHeight="1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 spans="1:26" ht="21" customHeight="1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 spans="1:26" ht="21" customHeight="1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 spans="1:26" ht="21" customHeight="1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 spans="1:26" ht="21" customHeight="1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 spans="1:26" ht="21" customHeight="1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 spans="1:26" ht="21" customHeight="1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 spans="1:26" ht="21" customHeight="1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 spans="1:26" ht="21" customHeight="1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 spans="1:26" ht="21" customHeight="1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 spans="1:26" ht="21" customHeight="1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 spans="1:26" ht="21" customHeight="1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 spans="1:26" ht="21" customHeight="1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 spans="1:26" ht="21" customHeight="1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 spans="1:26" ht="21" customHeight="1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 spans="1:26" ht="21" customHeight="1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 spans="1:26" ht="21" customHeight="1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 spans="1:26" ht="21" customHeight="1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 spans="1:26" ht="21" customHeight="1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 spans="1:26" ht="21" customHeight="1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 spans="1:26" ht="21" customHeight="1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 spans="1:26" ht="21" customHeight="1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 spans="1:26" ht="21" customHeight="1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 spans="1:26" ht="21" customHeight="1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 spans="1:26" ht="21" customHeight="1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 spans="1:26" ht="21" customHeight="1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 spans="1:26" ht="21" customHeight="1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 spans="1:26" ht="21" customHeight="1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 spans="1:26" ht="21" customHeight="1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 spans="1:26" ht="21" customHeight="1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 spans="1:26" ht="21" customHeight="1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 spans="1:26" ht="21" customHeight="1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 spans="1:26" ht="21" customHeight="1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 spans="1:26" ht="21" customHeight="1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 spans="1:26" ht="21" customHeight="1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 spans="1:26" ht="21" customHeight="1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 spans="1:26" ht="21" customHeight="1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 spans="1:26" ht="21" customHeight="1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 spans="1:26" ht="21" customHeight="1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 spans="1:26" ht="21" customHeight="1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 spans="1:26" ht="21" customHeight="1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 spans="1:26" ht="21" customHeight="1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 spans="1:26" ht="21" customHeight="1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 spans="1:26" ht="21" customHeight="1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 spans="1:26" ht="21" customHeight="1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 spans="1:26" ht="21" customHeight="1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 spans="1:26" ht="21" customHeight="1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 spans="1:26" ht="21" customHeight="1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 spans="1:26" ht="21" customHeight="1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 spans="1:26" ht="21" customHeight="1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 spans="1:26" ht="21" customHeight="1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 spans="1:26" ht="21" customHeight="1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 spans="1:26" ht="21" customHeight="1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 spans="1:26" ht="21" customHeight="1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 spans="1:26" ht="21" customHeight="1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 spans="1:26" ht="21" customHeight="1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 spans="1:26" ht="21" customHeight="1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 spans="1:26" ht="21" customHeight="1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 spans="1:26" ht="21" customHeight="1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 spans="1:26" ht="21" customHeight="1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 spans="1:26" ht="21" customHeight="1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 spans="1:26" ht="21" customHeight="1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 spans="1:26" ht="21" customHeight="1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 spans="1:26" ht="21" customHeight="1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 spans="1:26" ht="21" customHeight="1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 spans="1:26" ht="21" customHeight="1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 spans="1:26" ht="21" customHeight="1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 spans="1:26" ht="21" customHeight="1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 spans="1:26" ht="21" customHeight="1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 spans="1:26" ht="21" customHeight="1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 spans="1:26" ht="21" customHeight="1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 spans="1:26" ht="21" customHeight="1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 spans="1:26" ht="21" customHeight="1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 spans="1:26" ht="21" customHeight="1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 spans="1:26" ht="21" customHeight="1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 spans="1:26" ht="21" customHeight="1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 spans="1:26" ht="21" customHeight="1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 spans="1:26" ht="21" customHeight="1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 spans="1:26" ht="21" customHeight="1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 spans="1:26" ht="21" customHeight="1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 spans="1:26" ht="21" customHeight="1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 spans="1:26" ht="21" customHeight="1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 spans="1:26" ht="21" customHeight="1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 spans="1:26" ht="21" customHeight="1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 spans="1:26" ht="21" customHeight="1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 spans="1:26" ht="21" customHeight="1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 spans="1:26" ht="21" customHeight="1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 spans="1:26" ht="21" customHeight="1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 spans="1:26" ht="21" customHeight="1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 spans="1:26" ht="21" customHeight="1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 spans="1:26" ht="21" customHeight="1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 spans="1:26" ht="21" customHeight="1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 spans="1:26" ht="21" customHeight="1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 spans="1:26" ht="21" customHeight="1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 spans="1:26" ht="21" customHeight="1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 spans="1:26" ht="21" customHeight="1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 spans="1:26" ht="21" customHeight="1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 spans="1:26" ht="21" customHeight="1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 spans="1:26" ht="21" customHeight="1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 spans="1:26" ht="21" customHeight="1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 spans="1:26" ht="21" customHeight="1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 spans="1:26" ht="21" customHeight="1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 spans="1:26" ht="21" customHeight="1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 spans="1:26" ht="21" customHeight="1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 spans="1:26" ht="21" customHeight="1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 spans="1:26" ht="21" customHeight="1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 spans="1:26" ht="21" customHeight="1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 spans="1:26" ht="21" customHeight="1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 spans="1:26" ht="21" customHeight="1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 spans="1:26" ht="21" customHeight="1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 spans="1:26" ht="21" customHeight="1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 spans="1:26" ht="21" customHeight="1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 spans="1:26" ht="21" customHeight="1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 spans="1:26" ht="21" customHeight="1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 spans="1:26" ht="21" customHeight="1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 spans="1:26" ht="21" customHeight="1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 spans="1:26" ht="21" customHeight="1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 spans="1:26" ht="21" customHeight="1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 spans="1:26" ht="21" customHeight="1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 spans="1:26" ht="21" customHeight="1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 spans="1:26" ht="21" customHeight="1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 spans="1:26" ht="21" customHeight="1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 spans="1:26" ht="21" customHeight="1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 spans="1:26" ht="21" customHeight="1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 spans="1:26" ht="21" customHeight="1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 spans="1:26" ht="21" customHeight="1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 spans="1:26" ht="21" customHeight="1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 spans="1:26" ht="21" customHeight="1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 spans="1:26" ht="21" customHeight="1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 spans="1:26" ht="21" customHeight="1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 spans="1:26" ht="21" customHeight="1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 spans="1:26" ht="21" customHeight="1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 spans="1:26" ht="21" customHeight="1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 spans="1:26" ht="21" customHeight="1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 spans="1:26" ht="21" customHeight="1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 spans="1:26" ht="21" customHeight="1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 spans="1:26" ht="21" customHeight="1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 spans="1:26" ht="21" customHeight="1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 spans="1:26" ht="21" customHeight="1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 spans="1:26" ht="21" customHeight="1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 spans="1:26" ht="21" customHeight="1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 spans="1:26" ht="21" customHeight="1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 spans="1:26" ht="21" customHeight="1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 spans="1:26" ht="21" customHeight="1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 spans="1:26" ht="21" customHeight="1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 spans="1:26" ht="21" customHeight="1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 spans="1:26" ht="21" customHeight="1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 spans="1:26" ht="21" customHeight="1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 spans="1:26" ht="21" customHeight="1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 spans="1:26" ht="21" customHeight="1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 spans="1:26" ht="21" customHeight="1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 spans="1:26" ht="21" customHeight="1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 spans="1:26" ht="21" customHeight="1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 spans="1:26" ht="21" customHeight="1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 spans="1:26" ht="21" customHeight="1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 spans="1:26" ht="21" customHeight="1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 spans="1:26" ht="21" customHeight="1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 spans="1:26" ht="21" customHeight="1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 spans="1:26" ht="21" customHeight="1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 spans="1:26" ht="21" customHeight="1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 spans="1:26" ht="21" customHeight="1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 spans="1:26" ht="21" customHeight="1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 spans="1:26" ht="21" customHeight="1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 spans="1:26" ht="21" customHeight="1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 spans="1:26" ht="21" customHeight="1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 spans="1:26" ht="21" customHeight="1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 spans="1:26" ht="21" customHeight="1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 spans="1:26" ht="21" customHeight="1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 spans="1:26" ht="21" customHeight="1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 spans="1:26" ht="21" customHeight="1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 spans="1:26" ht="21" customHeight="1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 spans="1:26" ht="21" customHeight="1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 spans="1:26" ht="21" customHeight="1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 spans="1:26" ht="21" customHeight="1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 spans="1:26" ht="21" customHeight="1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 spans="1:26" ht="21" customHeight="1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 spans="1:26" ht="21" customHeight="1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 spans="1:26" ht="21" customHeight="1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 spans="1:26" ht="21" customHeight="1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 spans="1:26" ht="21" customHeight="1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 spans="1:26" ht="21" customHeight="1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 spans="1:26" ht="21" customHeight="1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 spans="1:26" ht="21" customHeight="1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 spans="1:26" ht="21" customHeight="1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 spans="1:26" ht="21" customHeight="1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 spans="1:26" ht="21" customHeight="1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 spans="1:26" ht="21" customHeight="1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 spans="1:26" ht="21" customHeight="1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 spans="1:26" ht="21" customHeight="1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 spans="1:26" ht="21" customHeight="1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 spans="1:26" ht="21" customHeight="1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 spans="1:26" ht="21" customHeight="1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 spans="1:26" ht="21" customHeight="1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 spans="1:26" ht="21" customHeight="1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 spans="1:26" ht="21" customHeight="1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 spans="1:26" ht="21" customHeight="1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 spans="1:26" ht="21" customHeight="1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 spans="1:26" ht="21" customHeight="1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 spans="1:26" ht="21" customHeight="1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 spans="1:26" ht="21" customHeight="1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 spans="1:26" ht="21" customHeight="1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 spans="1:26" ht="21" customHeight="1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 spans="1:26" ht="21" customHeight="1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 spans="1:26" ht="21" customHeight="1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 spans="1:26" ht="21" customHeight="1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 spans="1:26" ht="21" customHeight="1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 spans="1:26" ht="21" customHeight="1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 spans="1:26" ht="21" customHeight="1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 spans="1:26" ht="21" customHeight="1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 spans="1:26" ht="21" customHeight="1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 spans="1:26" ht="21" customHeight="1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 spans="1:26" ht="21" customHeight="1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 spans="1:26" ht="21" customHeight="1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 spans="1:26" ht="21" customHeight="1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 spans="1:26" ht="21" customHeight="1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 spans="1:26" ht="21" customHeight="1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 spans="1:26" ht="21" customHeight="1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 spans="1:26" ht="21" customHeight="1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 spans="1:26" ht="21" customHeight="1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 spans="1:26" ht="21" customHeight="1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 spans="1:26" ht="21" customHeight="1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 spans="1:26" ht="21" customHeight="1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 spans="1:26" ht="21" customHeight="1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 spans="1:26" ht="21" customHeight="1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 spans="1:26" ht="21" customHeight="1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 spans="1:26" ht="21" customHeight="1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 spans="1:26" ht="21" customHeight="1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 spans="1:26" ht="21" customHeight="1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 spans="1:26" ht="21" customHeight="1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 spans="1:26" ht="21" customHeight="1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 spans="1:26" ht="21" customHeight="1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 spans="1:26" ht="21" customHeight="1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 spans="1:26" ht="21" customHeight="1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 spans="1:26" ht="21" customHeight="1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 spans="1:26" ht="21" customHeight="1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 spans="1:26" ht="21" customHeight="1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 spans="1:26" ht="21" customHeight="1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 spans="1:26" ht="21" customHeight="1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 spans="1:26" ht="21" customHeight="1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 spans="1:26" ht="21" customHeight="1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 spans="1:26" ht="21" customHeight="1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 spans="1:26" ht="21" customHeight="1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 spans="1:26" ht="21" customHeight="1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 spans="1:26" ht="21" customHeight="1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 spans="1:26" ht="21" customHeight="1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 spans="1:26" ht="21" customHeight="1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 spans="1:26" ht="21" customHeight="1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 spans="1:26" ht="21" customHeight="1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 spans="1:26" ht="21" customHeight="1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 spans="1:26" ht="21" customHeight="1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 spans="1:26" ht="21" customHeight="1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 spans="1:26" ht="21" customHeight="1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 spans="1:26" ht="21" customHeight="1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 spans="1:26" ht="21" customHeight="1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 spans="1:26" ht="21" customHeight="1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 spans="1:26" ht="21" customHeight="1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 spans="1:26" ht="21" customHeight="1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 spans="1:26" ht="21" customHeight="1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 spans="1:26" ht="21" customHeight="1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 spans="1:26" ht="21" customHeight="1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 spans="1:26" ht="21" customHeight="1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 spans="1:26" ht="21" customHeight="1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 spans="1:26" ht="21" customHeight="1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 spans="1:26" ht="21" customHeight="1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 spans="1:26" ht="21" customHeight="1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 spans="1:26" ht="21" customHeight="1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 spans="1:26" ht="21" customHeight="1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 spans="1:26" ht="21" customHeight="1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 spans="1:26" ht="21" customHeight="1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 spans="1:26" ht="21" customHeight="1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 spans="1:26" ht="21" customHeight="1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 spans="1:26" ht="21" customHeight="1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 spans="1:26" ht="21" customHeight="1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 spans="1:26" ht="21" customHeight="1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 spans="1:26" ht="21" customHeight="1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3</vt:i4>
      </vt:variant>
    </vt:vector>
  </HeadingPairs>
  <TitlesOfParts>
    <vt:vector size="12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nuttira</cp:lastModifiedBy>
  <cp:lastPrinted>2022-10-03T11:34:34Z</cp:lastPrinted>
  <dcterms:created xsi:type="dcterms:W3CDTF">2012-04-02T23:03:56Z</dcterms:created>
  <dcterms:modified xsi:type="dcterms:W3CDTF">2024-12-24T11:55:43Z</dcterms:modified>
</cp:coreProperties>
</file>