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G:\Shared drives\GMHEC Benefits Department\Open Enrollment\2025 for 2026 Open Enrollment\2026 OE Communications\Cost Comparison Tools - Locked\"/>
    </mc:Choice>
  </mc:AlternateContent>
  <xr:revisionPtr revIDLastSave="0" documentId="13_ncr:1_{19A43900-5F46-42D3-9033-571360C5184B}" xr6:coauthVersionLast="47" xr6:coauthVersionMax="47" xr10:uidLastSave="{00000000-0000-0000-0000-000000000000}"/>
  <bookViews>
    <workbookView xWindow="22932" yWindow="-24" windowWidth="23256" windowHeight="12456" firstSheet="1" activeTab="1" xr2:uid="{00000000-000D-0000-FFFF-FFFF00000000}"/>
  </bookViews>
  <sheets>
    <sheet name="Plan information" sheetId="1" state="veryHidden" r:id="rId1"/>
    <sheet name="Medical Plan Comparison Tool"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BIsvnLd1/Ci6zOvTyQI5GFsTGBmXtLbtj1/JNkvsrBc="/>
    </ext>
  </extLst>
</workbook>
</file>

<file path=xl/calcChain.xml><?xml version="1.0" encoding="utf-8"?>
<calcChain xmlns="http://schemas.openxmlformats.org/spreadsheetml/2006/main">
  <c r="C17" i="2" l="1" a="1"/>
  <c r="C17" i="2" s="1"/>
  <c r="E15" i="2" a="1"/>
  <c r="E15" i="2" s="1"/>
  <c r="E14" i="2" a="1"/>
  <c r="E14" i="2" s="1"/>
  <c r="D14" i="2" a="1"/>
  <c r="D14" i="2" s="1"/>
  <c r="C14" i="2" a="1"/>
  <c r="C14" i="2" s="1"/>
  <c r="D2" i="1" a="1"/>
  <c r="D2" i="1" s="1"/>
  <c r="C2" i="1"/>
  <c r="D14" i="1" s="1"/>
  <c r="D17" i="1" s="1"/>
  <c r="F14" i="1" l="1"/>
  <c r="F17" i="1" s="1"/>
  <c r="E14" i="1"/>
  <c r="E17" i="1" s="1"/>
  <c r="G14" i="1"/>
  <c r="G17" i="1" s="1"/>
  <c r="C14" i="1"/>
  <c r="D12" i="2" a="1"/>
  <c r="D12" i="2" s="1"/>
  <c r="D13" i="2" s="1"/>
  <c r="D20" i="2" s="1"/>
  <c r="E12" i="2" a="1"/>
  <c r="E12" i="2" s="1"/>
  <c r="E13" i="2" s="1"/>
  <c r="C17" i="1" l="1"/>
  <c r="C13" i="2" a="1"/>
  <c r="C13" i="2" s="1"/>
  <c r="E16" i="2"/>
  <c r="E21" i="2" s="1"/>
  <c r="E20" i="2"/>
  <c r="D16" i="2"/>
  <c r="D21" i="2" s="1"/>
  <c r="C16" i="2" l="1"/>
  <c r="C21" i="2" s="1"/>
  <c r="C12" i="2"/>
  <c r="C20"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<sst xmlns="http://schemas.openxmlformats.org/spreadsheetml/2006/main" count="128" uniqueCount="72">
  <si>
    <t>Enter Annual Salary</t>
  </si>
  <si>
    <t>Silver Plan - In Network</t>
  </si>
  <si>
    <t>Individual</t>
  </si>
  <si>
    <t>Individual + 1</t>
  </si>
  <si>
    <t>Family</t>
  </si>
  <si>
    <t>2 EE couple Subscriber</t>
  </si>
  <si>
    <t>2 EE Couple non subsriber</t>
  </si>
  <si>
    <t>Deductible (aggregate)</t>
  </si>
  <si>
    <t>Co-Insurnace: 
Employee % / College %</t>
  </si>
  <si>
    <t>20% / 80%</t>
  </si>
  <si>
    <t>Employee Medical Out of Pocket Maximum</t>
  </si>
  <si>
    <t>Employee Prescription Out of Pocket Maximum</t>
  </si>
  <si>
    <t>included with medical</t>
  </si>
  <si>
    <t>Premium</t>
  </si>
  <si>
    <t>Maximum Annual Premium</t>
  </si>
  <si>
    <t>Employee Annual Premium</t>
  </si>
  <si>
    <t>Employee Maximum Out of Pocket Cost</t>
  </si>
  <si>
    <t>College Contribution to HSA</t>
  </si>
  <si>
    <t>Total Maximum Medical Cost</t>
  </si>
  <si>
    <t>Gold Plan</t>
  </si>
  <si>
    <t>2 EE couple</t>
  </si>
  <si>
    <t>2 EE couple SP/DP</t>
  </si>
  <si>
    <t>Deductible (stacked)</t>
  </si>
  <si>
    <t>Employee Only</t>
  </si>
  <si>
    <t>Employee + 1</t>
  </si>
  <si>
    <t>2-Employee Couple Family Subscriber</t>
  </si>
  <si>
    <t>2-Employee Couple Family Spouse/DP</t>
  </si>
  <si>
    <t>a</t>
  </si>
  <si>
    <t>b</t>
  </si>
  <si>
    <t>c</t>
  </si>
  <si>
    <t>d</t>
  </si>
  <si>
    <t>e</t>
  </si>
  <si>
    <t>f</t>
  </si>
  <si>
    <t>g</t>
  </si>
  <si>
    <t>h</t>
  </si>
  <si>
    <t>i</t>
  </si>
  <si>
    <t>j</t>
  </si>
  <si>
    <t>k</t>
  </si>
  <si>
    <t>l</t>
  </si>
  <si>
    <t>m</t>
  </si>
  <si>
    <t>n</t>
  </si>
  <si>
    <t>o</t>
  </si>
  <si>
    <t>p</t>
  </si>
  <si>
    <t>q</t>
  </si>
  <si>
    <t>r</t>
  </si>
  <si>
    <t>s</t>
  </si>
  <si>
    <t>t</t>
  </si>
  <si>
    <t>Platinum Plus Plan</t>
  </si>
  <si>
    <t>Middlebury College 2026 Medical Plan Comparison Tool</t>
  </si>
  <si>
    <t xml:space="preserve">For more specific questions about medical plan options, or to discuss current medical claims, expected claims in 2026, and medical questions in more detail, contact Cigna One Guide at 888-806-5042.  For questions about using this tool, contact the Benefits Team at 802-443-5485, or email benefits@gmhec.org if you'd like to schedule a 1:1 zoom meeting. </t>
  </si>
  <si>
    <t>Enter Annual Salary:</t>
  </si>
  <si>
    <t>1) Fill in your compensation.</t>
  </si>
  <si>
    <t>Select Coverage Option:</t>
  </si>
  <si>
    <t>3) For In-Network Estimates: Scroll down to see charts below.</t>
  </si>
  <si>
    <t>Medical Plan</t>
  </si>
  <si>
    <t>Silver Plan</t>
  </si>
  <si>
    <t>Your Premium per Pay Check</t>
  </si>
  <si>
    <t>Your Medical Premium per Year</t>
  </si>
  <si>
    <t>Max Out of Pocket Cost per Year</t>
  </si>
  <si>
    <t>Max Prescription Out of Pocket Cost per Year</t>
  </si>
  <si>
    <t>Included in medical out of pocket</t>
  </si>
  <si>
    <t>Max Medical Cost without College HSA Contribution</t>
  </si>
  <si>
    <t>This plan is not eligible for the HSA</t>
  </si>
  <si>
    <t>Claims Comparison</t>
  </si>
  <si>
    <r>
      <rPr>
        <b/>
        <sz val="16"/>
        <color theme="0"/>
        <rFont val="Times New Roman"/>
        <family val="1"/>
      </rPr>
      <t>Silver Plan</t>
    </r>
    <r>
      <rPr>
        <b/>
        <sz val="13"/>
        <color theme="0"/>
        <rFont val="Times New Roman"/>
        <family val="1"/>
      </rPr>
      <t xml:space="preserve">
</t>
    </r>
    <r>
      <rPr>
        <b/>
        <i/>
        <sz val="11"/>
        <color theme="0"/>
        <rFont val="Times New Roman"/>
        <family val="1"/>
      </rPr>
      <t>The amounts reflected below equal costs minus the college contribution to your Health Savings Account (HSA).</t>
    </r>
  </si>
  <si>
    <r>
      <rPr>
        <b/>
        <sz val="16"/>
        <color theme="0"/>
        <rFont val="Times New Roman"/>
        <family val="1"/>
      </rPr>
      <t>Gold Plan</t>
    </r>
    <r>
      <rPr>
        <b/>
        <sz val="13"/>
        <color theme="0"/>
        <rFont val="Times New Roman"/>
        <family val="1"/>
      </rPr>
      <t xml:space="preserve">
</t>
    </r>
    <r>
      <rPr>
        <b/>
        <i/>
        <sz val="11"/>
        <color theme="0"/>
        <rFont val="Times New Roman"/>
        <family val="1"/>
      </rPr>
      <t>This plan is not eligible for a Health Savings Account (HSA) and therefore receives no College contribution.</t>
    </r>
  </si>
  <si>
    <r>
      <rPr>
        <b/>
        <sz val="16"/>
        <color theme="0"/>
        <rFont val="Times New Roman"/>
        <family val="1"/>
      </rPr>
      <t>Platinum Plus Plan</t>
    </r>
    <r>
      <rPr>
        <b/>
        <sz val="13"/>
        <color theme="0"/>
        <rFont val="Times New Roman"/>
        <family val="1"/>
      </rPr>
      <t xml:space="preserve">
</t>
    </r>
    <r>
      <rPr>
        <b/>
        <i/>
        <sz val="11"/>
        <color theme="0"/>
        <rFont val="Times New Roman"/>
        <family val="1"/>
      </rPr>
      <t>This plan is not eligible for a Health Savings Account (HSA) and therefore recieves no College contribution.</t>
    </r>
  </si>
  <si>
    <r>
      <rPr>
        <b/>
        <sz val="16"/>
        <color theme="1"/>
        <rFont val="Times New Roman"/>
        <family val="1"/>
      </rPr>
      <t>No Claims Year:</t>
    </r>
    <r>
      <rPr>
        <i/>
        <sz val="12"/>
        <color theme="1"/>
        <rFont val="Times New Roman"/>
        <family val="1"/>
      </rPr>
      <t xml:space="preserve"> In-Network estimate if you only had preventive care (your annual payroll premiums).</t>
    </r>
  </si>
  <si>
    <r>
      <rPr>
        <b/>
        <sz val="16"/>
        <color theme="1"/>
        <rFont val="Times New Roman"/>
        <family val="1"/>
      </rPr>
      <t>Max Claims Year:</t>
    </r>
    <r>
      <rPr>
        <b/>
        <sz val="13"/>
        <color theme="1"/>
        <rFont val="Times New Roman"/>
        <family val="1"/>
      </rPr>
      <t xml:space="preserve"> </t>
    </r>
    <r>
      <rPr>
        <i/>
        <sz val="12"/>
        <color theme="1"/>
        <rFont val="Times New Roman"/>
        <family val="1"/>
      </rPr>
      <t>In-Network estimate if all plan maximums were reached (your annual payroll premiums plus out of pocket maximum expenses).</t>
    </r>
  </si>
  <si>
    <r>
      <t xml:space="preserve">This tool is designed to help you improve your understanding of the medical benefit options available to you and your family.  The examples given are based on presumptions of what services and benefits an average person might receive, utilizing in-network care, over the course of a year using the input you provide. The tool should not be relied on as an absolute guarantee of benefits or costs. Because individual circumstances vary, we urge you to carefully review all plan documents posted on the benefits website.  Also note that your costs may be subject to change based on modifications in your compensation and your medical plan utilization throughout the year. </t>
    </r>
    <r>
      <rPr>
        <b/>
        <i/>
        <sz val="12"/>
        <color theme="1"/>
        <rFont val="Times New Roman"/>
        <family val="1"/>
      </rPr>
      <t>This tool is designed to be utilized in excel; any changes made to the tool can impact accuracy.</t>
    </r>
  </si>
  <si>
    <t>Version 10-7-2025</t>
  </si>
  <si>
    <r>
      <rPr>
        <sz val="12"/>
        <color theme="1"/>
        <rFont val="Times New Roman"/>
        <family val="1"/>
      </rPr>
      <t xml:space="preserve">2) Select your enrollment type from the drop-down.
</t>
    </r>
    <r>
      <rPr>
        <i/>
        <sz val="10"/>
        <color theme="1"/>
        <rFont val="Times New Roman"/>
        <family val="1"/>
      </rPr>
      <t>2-Employee Couple Families: One person complete as the "2-Employee Couple Family Subscriber"; other complete as the "2-Employee Couple Family Spouse/DP"; then add together your total costs.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</si>
</sst>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00"/>
  </numFmts>
  <fonts count="17" x14ac:knownFonts="1">
    <font>
      <sz val="11"/>
      <color theme="1"/>
      <name val="Aptos Narrow"/>
      <scheme val="minor"/>
    </font>
    <font>
      <sz val="11"/>
      <color theme="1"/>
      <name val="Aptos Narrow"/>
      <family val="2"/>
    </font>
    <font>
      <sz val="11"/>
      <color theme="1"/>
      <name val="Aptos Narrow"/>
      <family val="2"/>
      <scheme val="minor"/>
    </font>
    <font>
      <sz val="12"/>
      <color theme="1"/>
      <name val="Times New Roman"/>
      <family val="1"/>
    </font>
    <font>
      <b/>
      <sz val="17"/>
      <color theme="0"/>
      <name val="Times New Roman"/>
      <family val="1"/>
    </font>
    <font>
      <sz val="11"/>
      <name val="Aptos Narrow"/>
      <family val="2"/>
    </font>
    <font>
      <i/>
      <sz val="12"/>
      <color theme="1"/>
      <name val="Times New Roman"/>
      <family val="1"/>
    </font>
    <font>
      <b/>
      <sz val="14"/>
      <color theme="1"/>
      <name val="Times New Roman"/>
      <family val="1"/>
    </font>
    <font>
      <sz val="14"/>
      <color theme="1"/>
      <name val="Times New Roman"/>
      <family val="1"/>
    </font>
    <font>
      <b/>
      <sz val="16"/>
      <color theme="0"/>
      <name val="Times New Roman"/>
      <family val="1"/>
    </font>
    <font>
      <sz val="13"/>
      <color theme="1"/>
      <name val="Times New Roman"/>
      <family val="1"/>
    </font>
    <font>
      <b/>
      <sz val="13"/>
      <color theme="0"/>
      <name val="Times New Roman"/>
      <family val="1"/>
    </font>
    <font>
      <b/>
      <sz val="13"/>
      <color theme="1"/>
      <name val="Times New Roman"/>
      <family val="1"/>
    </font>
    <font>
      <i/>
      <sz val="10"/>
      <color theme="1"/>
      <name val="Times New Roman"/>
      <family val="1"/>
    </font>
    <font>
      <b/>
      <i/>
      <sz val="11"/>
      <color theme="0"/>
      <name val="Times New Roman"/>
      <family val="1"/>
    </font>
    <font>
      <b/>
      <sz val="16"/>
      <color theme="1"/>
      <name val="Times New Roman"/>
      <family val="1"/>
    </font>
    <font>
      <b/>
      <i/>
      <sz val="12"/>
      <color theme="1"/>
      <name val="Times New Roman"/>
      <family val="1"/>
    </font>
  </fonts>
  <fills count="4">
    <fill>
      <patternFill patternType="none"/>
    </fill>
    <fill>
      <patternFill patternType="gray125"/>
    </fill>
    <fill>
      <patternFill patternType="solid">
        <fgColor theme="4"/>
        <bgColor theme="4"/>
      </patternFill>
    </fill>
    <fill>
      <patternFill patternType="solid">
        <fgColor rgb="FFE4EBD5"/>
        <bgColor rgb="FFE4EBD5"/>
      </patternFill>
    </fill>
  </fills>
  <borders count="18">
    <border>
      <left/>
      <right/>
      <top/>
      <bottom/>
      <diagonal/>
    </border>
    <border>
      <left/>
      <right/>
      <top/>
      <bottom/>
      <diagonal/>
    </border>
    <border>
      <left/>
      <right/>
      <top/>
      <bottom/>
      <diagonal/>
    </border>
    <border>
      <left/>
      <right/>
      <top/>
      <bottom/>
      <diagonal/>
    </border>
    <border>
      <left style="medium">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hair">
        <color rgb="FF000000"/>
      </top>
      <bottom style="medium">
        <color rgb="FF000000"/>
      </bottom>
      <diagonal/>
    </border>
    <border>
      <left style="hair">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style="hair">
        <color rgb="FF000000"/>
      </right>
      <top style="medium">
        <color rgb="FF000000"/>
      </top>
      <bottom/>
      <diagonal/>
    </border>
  </borders>
  <cellStyleXfs count="1">
    <xf numFmtId="0" fontId="0" fillId="0" borderId="0"/>
  </cellStyleXfs>
  <cellXfs count="52">
    <xf numFmtId="0" fontId="0" fillId="0" borderId="0" xfId="0"/>
    <xf numFmtId="0" fontId="1" fillId="0" borderId="0" xfId="0" applyFont="1" applyAlignment="1">
      <alignment horizontal="left"/>
    </xf>
    <xf numFmtId="0" fontId="1" fillId="0" borderId="0" xfId="0" applyFont="1" applyAlignment="1">
      <alignment horizontal="left" wrapText="1"/>
    </xf>
    <xf numFmtId="3" fontId="1" fillId="0" borderId="0" xfId="0" applyNumberFormat="1" applyFont="1" applyAlignment="1">
      <alignment horizontal="left"/>
    </xf>
    <xf numFmtId="10" fontId="1" fillId="0" borderId="0" xfId="0" applyNumberFormat="1" applyFont="1" applyAlignment="1">
      <alignment horizontal="left"/>
    </xf>
    <xf numFmtId="2" fontId="1" fillId="0" borderId="0" xfId="0" applyNumberFormat="1" applyFont="1" applyAlignment="1">
      <alignment horizontal="left"/>
    </xf>
    <xf numFmtId="8" fontId="1" fillId="0" borderId="0" xfId="0" applyNumberFormat="1" applyFont="1" applyAlignment="1">
      <alignment horizontal="left"/>
    </xf>
    <xf numFmtId="0" fontId="2" fillId="0" borderId="0" xfId="0" applyFont="1"/>
    <xf numFmtId="4" fontId="1" fillId="0" borderId="0" xfId="0" applyNumberFormat="1" applyFont="1" applyAlignment="1">
      <alignment horizontal="left"/>
    </xf>
    <xf numFmtId="6" fontId="1" fillId="0" borderId="0" xfId="0" applyNumberFormat="1" applyFont="1" applyAlignment="1">
      <alignment horizontal="left"/>
    </xf>
    <xf numFmtId="2" fontId="1" fillId="0" borderId="0" xfId="0" applyNumberFormat="1" applyFont="1"/>
    <xf numFmtId="0" fontId="3" fillId="0" borderId="0" xfId="0" applyFont="1" applyAlignment="1" applyProtection="1">
      <alignment horizontal="left"/>
      <protection hidden="1"/>
    </xf>
    <xf numFmtId="0" fontId="0" fillId="0" borderId="0" xfId="0" applyProtection="1">
      <protection hidden="1"/>
    </xf>
    <xf numFmtId="0" fontId="3" fillId="0" borderId="0" xfId="0" applyFont="1" applyAlignment="1" applyProtection="1">
      <alignment horizontal="left" wrapText="1"/>
      <protection hidden="1"/>
    </xf>
    <xf numFmtId="0" fontId="7" fillId="0" borderId="4" xfId="0" applyFont="1" applyBorder="1" applyAlignment="1" applyProtection="1">
      <alignment horizontal="left" vertical="center" wrapText="1"/>
      <protection hidden="1"/>
    </xf>
    <xf numFmtId="4" fontId="8" fillId="3" borderId="5" xfId="0" applyNumberFormat="1" applyFont="1" applyFill="1" applyBorder="1" applyAlignment="1" applyProtection="1">
      <alignment horizontal="left" vertical="center"/>
      <protection locked="0" hidden="1"/>
    </xf>
    <xf numFmtId="0" fontId="3" fillId="0" borderId="0" xfId="0" applyFont="1" applyAlignment="1" applyProtection="1">
      <alignment horizontal="left" vertical="center"/>
      <protection hidden="1"/>
    </xf>
    <xf numFmtId="0" fontId="7" fillId="0" borderId="6" xfId="0" applyFont="1" applyBorder="1" applyAlignment="1" applyProtection="1">
      <alignment horizontal="left" vertical="center" wrapText="1"/>
      <protection hidden="1"/>
    </xf>
    <xf numFmtId="0" fontId="8" fillId="3" borderId="7" xfId="0" applyFont="1" applyFill="1" applyBorder="1" applyAlignment="1" applyProtection="1">
      <alignment horizontal="left" vertical="center" wrapText="1"/>
      <protection locked="0" hidden="1"/>
    </xf>
    <xf numFmtId="0" fontId="9" fillId="2" borderId="4" xfId="0" applyFont="1" applyFill="1" applyBorder="1" applyAlignment="1" applyProtection="1">
      <alignment horizontal="left" wrapText="1"/>
      <protection hidden="1"/>
    </xf>
    <xf numFmtId="0" fontId="9" fillId="2" borderId="8" xfId="0" applyFont="1" applyFill="1" applyBorder="1" applyAlignment="1" applyProtection="1">
      <alignment horizontal="center"/>
      <protection hidden="1"/>
    </xf>
    <xf numFmtId="0" fontId="9" fillId="2" borderId="5" xfId="0" applyFont="1" applyFill="1" applyBorder="1" applyAlignment="1" applyProtection="1">
      <alignment horizontal="center"/>
      <protection hidden="1"/>
    </xf>
    <xf numFmtId="164" fontId="7" fillId="0" borderId="9" xfId="0" applyNumberFormat="1" applyFont="1" applyBorder="1" applyAlignment="1" applyProtection="1">
      <alignment horizontal="left" vertical="center" wrapText="1"/>
      <protection hidden="1"/>
    </xf>
    <xf numFmtId="164" fontId="8" fillId="0" borderId="10" xfId="0" applyNumberFormat="1" applyFont="1" applyBorder="1" applyAlignment="1" applyProtection="1">
      <alignment horizontal="center" vertical="center"/>
      <protection hidden="1"/>
    </xf>
    <xf numFmtId="164" fontId="8" fillId="0" borderId="11" xfId="0" applyNumberFormat="1" applyFont="1" applyBorder="1" applyAlignment="1" applyProtection="1">
      <alignment horizontal="center" vertical="center"/>
      <protection hidden="1"/>
    </xf>
    <xf numFmtId="164" fontId="7" fillId="3" borderId="9" xfId="0" applyNumberFormat="1" applyFont="1" applyFill="1" applyBorder="1" applyAlignment="1" applyProtection="1">
      <alignment horizontal="left" vertical="center" wrapText="1"/>
      <protection hidden="1"/>
    </xf>
    <xf numFmtId="164" fontId="8" fillId="3" borderId="10" xfId="0" applyNumberFormat="1" applyFont="1" applyFill="1" applyBorder="1" applyAlignment="1" applyProtection="1">
      <alignment horizontal="center" vertical="center"/>
      <protection hidden="1"/>
    </xf>
    <xf numFmtId="164" fontId="8" fillId="3" borderId="11" xfId="0" applyNumberFormat="1" applyFont="1" applyFill="1" applyBorder="1" applyAlignment="1" applyProtection="1">
      <alignment horizontal="center" vertical="center"/>
      <protection hidden="1"/>
    </xf>
    <xf numFmtId="164" fontId="7" fillId="3" borderId="6" xfId="0" applyNumberFormat="1" applyFont="1" applyFill="1" applyBorder="1" applyAlignment="1" applyProtection="1">
      <alignment horizontal="left" vertical="center" wrapText="1"/>
      <protection hidden="1"/>
    </xf>
    <xf numFmtId="164" fontId="8" fillId="3" borderId="14" xfId="0" applyNumberFormat="1" applyFont="1" applyFill="1" applyBorder="1" applyAlignment="1" applyProtection="1">
      <alignment horizontal="center" vertical="center"/>
      <protection hidden="1"/>
    </xf>
    <xf numFmtId="0" fontId="9" fillId="2" borderId="17" xfId="0" applyFont="1" applyFill="1" applyBorder="1" applyAlignment="1" applyProtection="1">
      <alignment horizontal="center" vertical="center"/>
      <protection hidden="1"/>
    </xf>
    <xf numFmtId="0" fontId="11" fillId="2" borderId="8" xfId="0" applyFont="1" applyFill="1" applyBorder="1" applyAlignment="1" applyProtection="1">
      <alignment horizontal="center" vertical="top" wrapText="1"/>
      <protection hidden="1"/>
    </xf>
    <xf numFmtId="0" fontId="11" fillId="2" borderId="5" xfId="0" applyFont="1" applyFill="1" applyBorder="1" applyAlignment="1" applyProtection="1">
      <alignment horizontal="center" vertical="top" wrapText="1"/>
      <protection hidden="1"/>
    </xf>
    <xf numFmtId="0" fontId="12" fillId="0" borderId="9" xfId="0" applyFont="1" applyBorder="1" applyAlignment="1" applyProtection="1">
      <alignment horizontal="center" vertical="center" wrapText="1"/>
      <protection hidden="1"/>
    </xf>
    <xf numFmtId="0" fontId="12" fillId="3" borderId="6" xfId="0" applyFont="1" applyFill="1" applyBorder="1" applyAlignment="1" applyProtection="1">
      <alignment horizontal="center" vertical="center" wrapText="1"/>
      <protection hidden="1"/>
    </xf>
    <xf numFmtId="164" fontId="8" fillId="3" borderId="7" xfId="0" applyNumberFormat="1" applyFont="1" applyFill="1" applyBorder="1" applyAlignment="1" applyProtection="1">
      <alignment horizontal="center" vertical="center"/>
      <protection hidden="1"/>
    </xf>
    <xf numFmtId="0" fontId="6" fillId="0" borderId="0" xfId="0" applyFont="1" applyAlignment="1" applyProtection="1">
      <alignment horizontal="left"/>
      <protection hidden="1"/>
    </xf>
    <xf numFmtId="0" fontId="1" fillId="0" borderId="0" xfId="0" applyFont="1" applyAlignment="1">
      <alignment horizontal="left"/>
    </xf>
    <xf numFmtId="0" fontId="0" fillId="0" borderId="0" xfId="0"/>
    <xf numFmtId="0" fontId="1" fillId="0" borderId="0" xfId="0" applyFont="1" applyAlignment="1">
      <alignment horizontal="left" wrapText="1"/>
    </xf>
    <xf numFmtId="164" fontId="10" fillId="3" borderId="12" xfId="0" applyNumberFormat="1" applyFont="1" applyFill="1" applyBorder="1" applyAlignment="1" applyProtection="1">
      <alignment horizontal="center" vertical="center"/>
      <protection hidden="1"/>
    </xf>
    <xf numFmtId="0" fontId="5" fillId="0" borderId="13" xfId="0" applyFont="1" applyBorder="1" applyProtection="1">
      <protection hidden="1"/>
    </xf>
    <xf numFmtId="164" fontId="10" fillId="3" borderId="15" xfId="0" applyNumberFormat="1" applyFont="1" applyFill="1" applyBorder="1" applyAlignment="1" applyProtection="1">
      <alignment horizontal="center" vertical="center"/>
      <protection hidden="1"/>
    </xf>
    <xf numFmtId="0" fontId="5" fillId="0" borderId="16" xfId="0" applyFont="1" applyBorder="1" applyProtection="1">
      <protection hidden="1"/>
    </xf>
    <xf numFmtId="0" fontId="4" fillId="2" borderId="1" xfId="0" applyFont="1" applyFill="1" applyBorder="1" applyAlignment="1" applyProtection="1">
      <alignment horizontal="center" vertical="center"/>
      <protection hidden="1"/>
    </xf>
    <xf numFmtId="0" fontId="5" fillId="0" borderId="2" xfId="0" applyFont="1" applyBorder="1" applyProtection="1">
      <protection hidden="1"/>
    </xf>
    <xf numFmtId="0" fontId="5" fillId="0" borderId="3" xfId="0" applyFont="1" applyBorder="1" applyProtection="1">
      <protection hidden="1"/>
    </xf>
    <xf numFmtId="0" fontId="6" fillId="0" borderId="0" xfId="0" applyFont="1" applyAlignment="1" applyProtection="1">
      <alignment horizontal="left" vertical="center" wrapText="1"/>
      <protection hidden="1"/>
    </xf>
    <xf numFmtId="0" fontId="0" fillId="0" borderId="0" xfId="0" applyProtection="1">
      <protection hidden="1"/>
    </xf>
    <xf numFmtId="0" fontId="6" fillId="0" borderId="0" xfId="0" applyFont="1" applyAlignment="1" applyProtection="1">
      <alignment horizontal="left" vertical="top" wrapText="1"/>
      <protection hidden="1"/>
    </xf>
    <xf numFmtId="0" fontId="0" fillId="0" borderId="0" xfId="0" applyAlignment="1" applyProtection="1">
      <alignment vertical="top"/>
      <protection hidden="1"/>
    </xf>
    <xf numFmtId="0" fontId="3" fillId="0" borderId="0" xfId="0" applyFont="1" applyAlignment="1" applyProtection="1">
      <alignment horizontal="left" vertical="center" wrapText="1"/>
      <protection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alcChain" Target="calcChain.xml"/><Relationship Id="rId10" Type="http://schemas.openxmlformats.org/officeDocument/2006/relationships/sheetMetadata" Target="metadata.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D395E"/>
      </a:accent1>
      <a:accent2>
        <a:srgbClr val="768D42"/>
      </a:accent2>
      <a:accent3>
        <a:srgbClr val="43A8E5"/>
      </a:accent3>
      <a:accent4>
        <a:srgbClr val="D27046"/>
      </a:accent4>
      <a:accent5>
        <a:srgbClr val="00A8A2"/>
      </a:accent5>
      <a:accent6>
        <a:srgbClr val="B4535A"/>
      </a:accent6>
      <a:hlink>
        <a:srgbClr val="2A8EE1"/>
      </a:hlink>
      <a:folHlink>
        <a:srgbClr val="2A8EE1"/>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00"/>
  <sheetViews>
    <sheetView topLeftCell="A49" workbookViewId="0">
      <selection activeCell="L73" sqref="L73"/>
    </sheetView>
  </sheetViews>
  <sheetFormatPr defaultColWidth="12.6328125" defaultRowHeight="15" customHeight="1" x14ac:dyDescent="0.35"/>
  <cols>
    <col min="1" max="1" width="9.08984375" customWidth="1"/>
    <col min="2" max="2" width="28.36328125" customWidth="1"/>
    <col min="3" max="3" width="10.08984375" customWidth="1"/>
    <col min="4" max="4" width="13" customWidth="1"/>
    <col min="5" max="5" width="10" customWidth="1"/>
    <col min="6" max="6" width="11.90625" customWidth="1"/>
    <col min="7" max="7" width="12" customWidth="1"/>
    <col min="8" max="10" width="9.36328125" customWidth="1"/>
    <col min="11" max="22" width="10.08984375" customWidth="1"/>
    <col min="23" max="26" width="9.08984375" customWidth="1"/>
  </cols>
  <sheetData>
    <row r="1" spans="1:26" ht="14.5" x14ac:dyDescent="0.35">
      <c r="A1" s="1"/>
      <c r="B1" s="2"/>
      <c r="C1" s="1"/>
      <c r="D1" s="1"/>
      <c r="E1" s="1"/>
      <c r="F1" s="1"/>
      <c r="G1" s="1"/>
      <c r="H1" s="1"/>
      <c r="I1" s="1"/>
      <c r="J1" s="1"/>
      <c r="K1" s="1"/>
      <c r="L1" s="1"/>
      <c r="M1" s="1"/>
      <c r="N1" s="1"/>
      <c r="O1" s="1"/>
      <c r="P1" s="1"/>
      <c r="Q1" s="1"/>
      <c r="R1" s="1"/>
      <c r="S1" s="1"/>
      <c r="T1" s="1"/>
      <c r="U1" s="1"/>
      <c r="V1" s="1"/>
      <c r="W1" s="1"/>
      <c r="X1" s="1"/>
      <c r="Y1" s="1"/>
      <c r="Z1" s="1"/>
    </row>
    <row r="2" spans="1:26" ht="14.5" x14ac:dyDescent="0.35">
      <c r="A2" s="1"/>
      <c r="B2" s="2" t="s">
        <v>0</v>
      </c>
      <c r="C2" s="3">
        <f>'Medical Plan Comparison Tool'!C6</f>
        <v>0</v>
      </c>
      <c r="D2" s="1" t="str" cm="1">
        <f t="array" ref="D2">_xlfn.IFS(
  'Medical Plan Comparison Tool'!C6&lt;30000, "a",
  'Medical Plan Comparison Tool'!C6&lt;40000, "b",
  'Medical Plan Comparison Tool'!C6&lt;50000, "c",
  'Medical Plan Comparison Tool'!C6&lt;60000, "d",
  'Medical Plan Comparison Tool'!C6&lt;70000, "e",
  'Medical Plan Comparison Tool'!C6&lt;80000, "f",
  'Medical Plan Comparison Tool'!C6&lt;90000, "g",
  'Medical Plan Comparison Tool'!C6&lt;100000, "h",
  'Medical Plan Comparison Tool'!C6&lt;110000, "i",
  'Medical Plan Comparison Tool'!C6&lt;120000, "j",
  'Medical Plan Comparison Tool'!C6&lt;130000, "k",
  'Medical Plan Comparison Tool'!C6&lt;140000, "l",
  'Medical Plan Comparison Tool'!C6&lt;150000, "m",
  'Medical Plan Comparison Tool'!C6&lt;160000, "n",
  'Medical Plan Comparison Tool'!C6&lt;170000, "o",
  'Medical Plan Comparison Tool'!C6&lt;180000, "p",
  'Medical Plan Comparison Tool'!C6&lt;190000, "q",
  'Medical Plan Comparison Tool'!C6&lt;200000, "r",
  'Medical Plan Comparison Tool'!C6&lt;300000, "s", 'Medical Plan Comparison Tool'!C6&gt;=300000, "t"
)</f>
        <v>a</v>
      </c>
      <c r="E2" s="1"/>
      <c r="F2" s="1"/>
      <c r="G2" s="1"/>
      <c r="H2" s="1"/>
      <c r="I2" s="1"/>
      <c r="J2" s="1"/>
      <c r="K2" s="1"/>
      <c r="L2" s="1"/>
      <c r="M2" s="1"/>
      <c r="N2" s="1"/>
      <c r="O2" s="1"/>
      <c r="P2" s="1"/>
      <c r="Q2" s="1"/>
      <c r="R2" s="1"/>
      <c r="S2" s="1"/>
      <c r="T2" s="1"/>
      <c r="U2" s="1"/>
      <c r="V2" s="1"/>
      <c r="W2" s="1"/>
      <c r="X2" s="1"/>
      <c r="Y2" s="1"/>
      <c r="Z2" s="1"/>
    </row>
    <row r="3" spans="1:26" ht="14.5" x14ac:dyDescent="0.35">
      <c r="A3" s="1"/>
      <c r="B3" s="2"/>
      <c r="C3" s="1"/>
      <c r="D3" s="1"/>
      <c r="E3" s="1"/>
      <c r="F3" s="1"/>
      <c r="G3" s="1"/>
      <c r="H3" s="1"/>
      <c r="I3" s="1"/>
      <c r="J3" s="1"/>
      <c r="K3" s="1"/>
      <c r="L3" s="1"/>
      <c r="M3" s="1"/>
      <c r="N3" s="1"/>
      <c r="O3" s="1"/>
      <c r="P3" s="1"/>
      <c r="Q3" s="1"/>
      <c r="R3" s="1"/>
      <c r="S3" s="1"/>
      <c r="T3" s="1"/>
      <c r="U3" s="1"/>
      <c r="V3" s="1"/>
      <c r="W3" s="1"/>
      <c r="X3" s="1"/>
      <c r="Y3" s="1"/>
      <c r="Z3" s="1"/>
    </row>
    <row r="4" spans="1:26" ht="14.5" x14ac:dyDescent="0.35">
      <c r="A4" s="1"/>
      <c r="B4" s="2"/>
      <c r="C4" s="1"/>
      <c r="D4" s="1"/>
      <c r="E4" s="1"/>
      <c r="F4" s="1"/>
      <c r="G4" s="1"/>
      <c r="H4" s="1"/>
      <c r="I4" s="1"/>
      <c r="J4" s="1"/>
      <c r="K4" s="1"/>
      <c r="L4" s="1"/>
      <c r="M4" s="1"/>
      <c r="N4" s="1"/>
      <c r="O4" s="1"/>
      <c r="P4" s="1"/>
      <c r="Q4" s="1"/>
      <c r="R4" s="1"/>
      <c r="S4" s="1"/>
      <c r="T4" s="1"/>
      <c r="U4" s="1"/>
      <c r="V4" s="1"/>
      <c r="W4" s="1"/>
      <c r="X4" s="1"/>
      <c r="Y4" s="1"/>
      <c r="Z4" s="1"/>
    </row>
    <row r="5" spans="1:26" ht="14.5" x14ac:dyDescent="0.35">
      <c r="A5" s="1"/>
      <c r="B5" s="37" t="s">
        <v>1</v>
      </c>
      <c r="C5" s="38"/>
      <c r="D5" s="38"/>
      <c r="E5" s="38"/>
      <c r="F5" s="38"/>
      <c r="G5" s="1"/>
      <c r="H5" s="1"/>
      <c r="I5" s="1"/>
      <c r="J5" s="1"/>
      <c r="K5" s="1"/>
      <c r="L5" s="1"/>
      <c r="M5" s="1"/>
      <c r="N5" s="1"/>
      <c r="O5" s="1"/>
      <c r="P5" s="1"/>
      <c r="Q5" s="1"/>
      <c r="R5" s="1"/>
      <c r="S5" s="1"/>
      <c r="T5" s="1"/>
      <c r="U5" s="1"/>
      <c r="V5" s="1"/>
      <c r="W5" s="1"/>
      <c r="X5" s="1"/>
      <c r="Y5" s="1"/>
      <c r="Z5" s="1"/>
    </row>
    <row r="6" spans="1:26" ht="14.5" x14ac:dyDescent="0.35">
      <c r="A6" s="1"/>
      <c r="B6" s="2"/>
      <c r="C6" s="1" t="s">
        <v>2</v>
      </c>
      <c r="D6" s="1" t="s">
        <v>3</v>
      </c>
      <c r="E6" s="1" t="s">
        <v>4</v>
      </c>
      <c r="F6" s="1" t="s">
        <v>5</v>
      </c>
      <c r="G6" s="1" t="s">
        <v>6</v>
      </c>
      <c r="H6" s="1"/>
      <c r="I6" s="1"/>
      <c r="J6" s="1"/>
      <c r="K6" s="1"/>
      <c r="L6" s="1"/>
      <c r="M6" s="1"/>
      <c r="N6" s="1"/>
      <c r="O6" s="1"/>
      <c r="P6" s="1"/>
      <c r="Q6" s="1"/>
      <c r="R6" s="1"/>
      <c r="S6" s="1"/>
      <c r="T6" s="1"/>
      <c r="U6" s="1"/>
      <c r="V6" s="1"/>
      <c r="W6" s="1"/>
      <c r="X6" s="1"/>
      <c r="Y6" s="1"/>
      <c r="Z6" s="1"/>
    </row>
    <row r="7" spans="1:26" ht="14.5" x14ac:dyDescent="0.35">
      <c r="A7" s="1"/>
      <c r="B7" s="2" t="s">
        <v>7</v>
      </c>
      <c r="C7" s="1">
        <v>2000</v>
      </c>
      <c r="D7" s="1">
        <v>4000</v>
      </c>
      <c r="E7" s="1">
        <v>4000</v>
      </c>
      <c r="F7" s="1">
        <v>4000</v>
      </c>
      <c r="G7" s="1">
        <v>0</v>
      </c>
      <c r="H7" s="1"/>
      <c r="I7" s="1"/>
      <c r="J7" s="1"/>
      <c r="K7" s="1"/>
      <c r="L7" s="1"/>
      <c r="M7" s="1"/>
      <c r="N7" s="1"/>
      <c r="O7" s="1"/>
      <c r="P7" s="1"/>
      <c r="Q7" s="1"/>
      <c r="R7" s="1"/>
      <c r="S7" s="1"/>
      <c r="T7" s="1"/>
      <c r="U7" s="1"/>
      <c r="V7" s="1"/>
      <c r="W7" s="1"/>
      <c r="X7" s="1"/>
      <c r="Y7" s="1"/>
      <c r="Z7" s="1"/>
    </row>
    <row r="8" spans="1:26" ht="29" x14ac:dyDescent="0.35">
      <c r="A8" s="1"/>
      <c r="B8" s="2" t="s">
        <v>8</v>
      </c>
      <c r="C8" s="1" t="s">
        <v>9</v>
      </c>
      <c r="D8" s="1" t="s">
        <v>9</v>
      </c>
      <c r="E8" s="1" t="s">
        <v>9</v>
      </c>
      <c r="F8" s="1" t="s">
        <v>9</v>
      </c>
      <c r="G8" s="1">
        <v>0</v>
      </c>
      <c r="H8" s="1"/>
      <c r="I8" s="1"/>
      <c r="J8" s="1"/>
      <c r="K8" s="1"/>
      <c r="L8" s="1"/>
      <c r="M8" s="1"/>
      <c r="N8" s="1"/>
      <c r="O8" s="1"/>
      <c r="P8" s="1"/>
      <c r="Q8" s="1"/>
      <c r="R8" s="1"/>
      <c r="S8" s="1"/>
      <c r="T8" s="1"/>
      <c r="U8" s="1"/>
      <c r="V8" s="1"/>
      <c r="W8" s="1"/>
      <c r="X8" s="1"/>
      <c r="Y8" s="1"/>
      <c r="Z8" s="1"/>
    </row>
    <row r="9" spans="1:26" ht="29" x14ac:dyDescent="0.35">
      <c r="A9" s="1"/>
      <c r="B9" s="2" t="s">
        <v>10</v>
      </c>
      <c r="C9" s="1">
        <v>3000</v>
      </c>
      <c r="D9" s="1">
        <v>6000</v>
      </c>
      <c r="E9" s="1">
        <v>6000</v>
      </c>
      <c r="F9" s="1">
        <v>6000</v>
      </c>
      <c r="G9" s="1">
        <v>0</v>
      </c>
      <c r="H9" s="1"/>
      <c r="I9" s="1"/>
      <c r="J9" s="1"/>
      <c r="K9" s="1"/>
      <c r="L9" s="1"/>
      <c r="M9" s="1"/>
      <c r="N9" s="1"/>
      <c r="O9" s="1"/>
      <c r="P9" s="1"/>
      <c r="Q9" s="1"/>
      <c r="R9" s="1"/>
      <c r="S9" s="1"/>
      <c r="T9" s="1"/>
      <c r="U9" s="1"/>
      <c r="V9" s="1"/>
      <c r="W9" s="1"/>
      <c r="X9" s="1"/>
      <c r="Y9" s="1"/>
      <c r="Z9" s="1"/>
    </row>
    <row r="10" spans="1:26" ht="29" x14ac:dyDescent="0.35">
      <c r="A10" s="1"/>
      <c r="B10" s="2" t="s">
        <v>11</v>
      </c>
      <c r="C10" s="37" t="s">
        <v>12</v>
      </c>
      <c r="D10" s="38"/>
      <c r="E10" s="38"/>
      <c r="F10" s="38"/>
      <c r="G10" s="1"/>
      <c r="H10" s="1"/>
      <c r="I10" s="1"/>
      <c r="J10" s="1"/>
      <c r="K10" s="1"/>
      <c r="L10" s="1"/>
      <c r="M10" s="1"/>
      <c r="N10" s="1"/>
      <c r="O10" s="1"/>
      <c r="P10" s="1"/>
      <c r="Q10" s="1"/>
      <c r="R10" s="1"/>
      <c r="S10" s="1"/>
      <c r="T10" s="1"/>
      <c r="U10" s="1"/>
      <c r="V10" s="1"/>
      <c r="W10" s="1"/>
      <c r="X10" s="1"/>
      <c r="Y10" s="1"/>
      <c r="Z10" s="1"/>
    </row>
    <row r="11" spans="1:26" ht="14.5" x14ac:dyDescent="0.35">
      <c r="A11" s="1"/>
      <c r="B11" s="2" t="s">
        <v>13</v>
      </c>
      <c r="C11" s="4">
        <v>2.46E-2</v>
      </c>
      <c r="D11" s="4">
        <v>4.9299999999999997E-2</v>
      </c>
      <c r="E11" s="4">
        <v>6.8900000000000003E-2</v>
      </c>
      <c r="F11" s="4">
        <v>3.44E-2</v>
      </c>
      <c r="G11" s="4">
        <v>3.44E-2</v>
      </c>
      <c r="H11" s="1"/>
      <c r="I11" s="1"/>
      <c r="J11" s="1"/>
      <c r="K11" s="1"/>
      <c r="L11" s="1"/>
      <c r="M11" s="1"/>
      <c r="N11" s="1"/>
      <c r="O11" s="1"/>
      <c r="P11" s="1"/>
      <c r="Q11" s="1"/>
      <c r="R11" s="1"/>
      <c r="S11" s="1"/>
      <c r="T11" s="1"/>
      <c r="U11" s="1"/>
      <c r="V11" s="1"/>
      <c r="W11" s="1"/>
      <c r="X11" s="1"/>
      <c r="Y11" s="1"/>
      <c r="Z11" s="1"/>
    </row>
    <row r="12" spans="1:26" ht="14.5" x14ac:dyDescent="0.35">
      <c r="A12" s="1"/>
      <c r="B12" s="2" t="s">
        <v>14</v>
      </c>
      <c r="C12" s="5">
        <v>5904</v>
      </c>
      <c r="D12" s="5">
        <v>11832</v>
      </c>
      <c r="E12" s="5">
        <v>16536</v>
      </c>
      <c r="F12" s="6">
        <v>8256</v>
      </c>
      <c r="G12" s="6">
        <v>8256</v>
      </c>
      <c r="H12" s="1"/>
      <c r="I12" s="1"/>
      <c r="J12" s="1"/>
      <c r="K12" s="1"/>
      <c r="L12" s="1"/>
      <c r="M12" s="1"/>
      <c r="N12" s="1"/>
      <c r="O12" s="1"/>
      <c r="P12" s="1"/>
      <c r="Q12" s="1"/>
      <c r="R12" s="1"/>
      <c r="S12" s="1"/>
      <c r="T12" s="1"/>
      <c r="U12" s="1"/>
      <c r="V12" s="1"/>
      <c r="W12" s="1"/>
      <c r="X12" s="1"/>
      <c r="Y12" s="1"/>
      <c r="Z12" s="1"/>
    </row>
    <row r="13" spans="1:26" ht="14.5" x14ac:dyDescent="0.35">
      <c r="A13" s="1"/>
      <c r="B13" s="2"/>
      <c r="C13" s="1"/>
      <c r="D13" s="1"/>
      <c r="E13" s="1"/>
      <c r="F13" s="1"/>
      <c r="G13" s="1"/>
      <c r="H13" s="1"/>
      <c r="I13" s="1"/>
      <c r="J13" s="1"/>
      <c r="K13" s="1"/>
      <c r="L13" s="1"/>
      <c r="M13" s="1"/>
      <c r="N13" s="1"/>
      <c r="O13" s="1"/>
      <c r="P13" s="1"/>
      <c r="Q13" s="1"/>
      <c r="R13" s="1"/>
      <c r="S13" s="1"/>
      <c r="T13" s="1"/>
      <c r="U13" s="1"/>
      <c r="V13" s="1"/>
      <c r="W13" s="1"/>
      <c r="X13" s="1"/>
      <c r="Y13" s="1"/>
      <c r="Z13" s="1"/>
    </row>
    <row r="14" spans="1:26" ht="14.5" x14ac:dyDescent="0.35">
      <c r="A14" s="1"/>
      <c r="B14" s="2" t="s">
        <v>15</v>
      </c>
      <c r="C14" s="1">
        <f t="shared" ref="C14:G14" si="0">IF($C$2*C11&gt;=C12, C12, $C$2*C11)</f>
        <v>0</v>
      </c>
      <c r="D14" s="1">
        <f t="shared" si="0"/>
        <v>0</v>
      </c>
      <c r="E14" s="1">
        <f t="shared" si="0"/>
        <v>0</v>
      </c>
      <c r="F14" s="1">
        <f t="shared" si="0"/>
        <v>0</v>
      </c>
      <c r="G14" s="1">
        <f t="shared" si="0"/>
        <v>0</v>
      </c>
      <c r="H14" s="1"/>
      <c r="I14" s="1"/>
      <c r="J14" s="1"/>
      <c r="K14" s="1"/>
      <c r="L14" s="1"/>
      <c r="M14" s="1"/>
      <c r="N14" s="1"/>
      <c r="O14" s="1"/>
      <c r="P14" s="1"/>
      <c r="Q14" s="1"/>
      <c r="R14" s="1"/>
      <c r="S14" s="1"/>
      <c r="T14" s="1"/>
      <c r="U14" s="1"/>
      <c r="V14" s="1"/>
      <c r="W14" s="1"/>
      <c r="X14" s="1"/>
      <c r="Y14" s="1"/>
      <c r="Z14" s="1"/>
    </row>
    <row r="15" spans="1:26" ht="29" x14ac:dyDescent="0.35">
      <c r="A15" s="1"/>
      <c r="B15" s="2" t="s">
        <v>16</v>
      </c>
      <c r="C15" s="1">
        <v>3000</v>
      </c>
      <c r="D15" s="1">
        <v>6000</v>
      </c>
      <c r="E15" s="1">
        <v>6000</v>
      </c>
      <c r="F15" s="1">
        <v>6000</v>
      </c>
      <c r="G15" s="1">
        <v>0</v>
      </c>
      <c r="H15" s="1"/>
      <c r="I15" s="1"/>
      <c r="J15" s="1"/>
      <c r="K15" s="1"/>
      <c r="L15" s="1"/>
      <c r="M15" s="1"/>
      <c r="N15" s="1"/>
      <c r="O15" s="1"/>
      <c r="P15" s="1"/>
      <c r="Q15" s="1"/>
      <c r="R15" s="1"/>
      <c r="S15" s="1"/>
      <c r="T15" s="1"/>
      <c r="U15" s="1"/>
      <c r="V15" s="1"/>
      <c r="W15" s="1"/>
      <c r="X15" s="1"/>
      <c r="Y15" s="1"/>
      <c r="Z15" s="1"/>
    </row>
    <row r="16" spans="1:26" ht="14.5" x14ac:dyDescent="0.35">
      <c r="A16" s="1"/>
      <c r="B16" s="2" t="s">
        <v>17</v>
      </c>
      <c r="C16" s="1">
        <v>1000</v>
      </c>
      <c r="D16" s="1">
        <v>2000</v>
      </c>
      <c r="E16" s="1">
        <v>2000</v>
      </c>
      <c r="F16" s="1">
        <v>2000</v>
      </c>
      <c r="G16" s="1">
        <v>0</v>
      </c>
      <c r="H16" s="1"/>
      <c r="I16" s="1"/>
      <c r="J16" s="1"/>
      <c r="K16" s="1"/>
      <c r="L16" s="1"/>
      <c r="M16" s="1"/>
      <c r="N16" s="1"/>
      <c r="O16" s="1"/>
      <c r="P16" s="1"/>
      <c r="Q16" s="1"/>
      <c r="R16" s="1"/>
      <c r="S16" s="1"/>
      <c r="T16" s="1"/>
      <c r="U16" s="1"/>
      <c r="V16" s="1"/>
      <c r="W16" s="1"/>
      <c r="X16" s="1"/>
      <c r="Y16" s="1"/>
      <c r="Z16" s="1"/>
    </row>
    <row r="17" spans="1:26" ht="14.5" x14ac:dyDescent="0.35">
      <c r="A17" s="1"/>
      <c r="B17" s="2" t="s">
        <v>18</v>
      </c>
      <c r="C17" s="1">
        <f t="shared" ref="C17:F17" si="1">C14+C15-C16</f>
        <v>2000</v>
      </c>
      <c r="D17" s="1">
        <f t="shared" si="1"/>
        <v>4000</v>
      </c>
      <c r="E17" s="1">
        <f t="shared" si="1"/>
        <v>4000</v>
      </c>
      <c r="F17" s="1">
        <f t="shared" si="1"/>
        <v>4000</v>
      </c>
      <c r="G17" s="1">
        <f>G14</f>
        <v>0</v>
      </c>
      <c r="H17" s="1"/>
      <c r="I17" s="1"/>
      <c r="J17" s="1"/>
      <c r="K17" s="1"/>
      <c r="L17" s="1"/>
      <c r="M17" s="1"/>
      <c r="N17" s="1"/>
      <c r="O17" s="1"/>
      <c r="P17" s="1"/>
      <c r="Q17" s="1"/>
      <c r="R17" s="1"/>
      <c r="S17" s="1"/>
      <c r="T17" s="1"/>
      <c r="U17" s="1"/>
      <c r="V17" s="1"/>
      <c r="W17" s="1"/>
      <c r="X17" s="1"/>
      <c r="Y17" s="1"/>
      <c r="Z17" s="1"/>
    </row>
    <row r="18" spans="1:26" ht="14.5" x14ac:dyDescent="0.35">
      <c r="A18" s="1"/>
      <c r="B18" s="2"/>
      <c r="C18" s="1"/>
      <c r="D18" s="1"/>
      <c r="E18" s="1"/>
      <c r="F18" s="1"/>
      <c r="G18" s="1"/>
      <c r="H18" s="1"/>
      <c r="I18" s="1"/>
      <c r="J18" s="1"/>
      <c r="K18" s="1"/>
      <c r="L18" s="1"/>
      <c r="M18" s="1"/>
      <c r="N18" s="1"/>
      <c r="O18" s="1"/>
      <c r="P18" s="1"/>
      <c r="Q18" s="1"/>
      <c r="R18" s="1"/>
      <c r="S18" s="1"/>
      <c r="T18" s="1"/>
      <c r="U18" s="1"/>
      <c r="V18" s="1"/>
      <c r="W18" s="1"/>
      <c r="X18" s="1"/>
      <c r="Y18" s="1"/>
      <c r="Z18" s="1"/>
    </row>
    <row r="19" spans="1:26" ht="14.5" x14ac:dyDescent="0.35">
      <c r="A19" s="1"/>
      <c r="B19" s="39" t="s">
        <v>19</v>
      </c>
      <c r="C19" s="38"/>
      <c r="D19" s="38"/>
      <c r="E19" s="38"/>
      <c r="F19" s="38"/>
      <c r="G19" s="1"/>
      <c r="H19" s="1"/>
      <c r="I19" s="1"/>
      <c r="J19" s="1"/>
      <c r="K19" s="1"/>
      <c r="L19" s="1"/>
      <c r="M19" s="1"/>
      <c r="N19" s="1"/>
      <c r="O19" s="1"/>
      <c r="P19" s="1"/>
      <c r="Q19" s="1"/>
      <c r="R19" s="1"/>
      <c r="S19" s="1"/>
      <c r="T19" s="1"/>
      <c r="U19" s="1"/>
      <c r="V19" s="1"/>
      <c r="W19" s="1"/>
      <c r="X19" s="1"/>
      <c r="Y19" s="1"/>
      <c r="Z19" s="1"/>
    </row>
    <row r="20" spans="1:26" ht="14.5" x14ac:dyDescent="0.35">
      <c r="A20" s="1"/>
      <c r="B20" s="2"/>
      <c r="C20" s="1" t="s">
        <v>2</v>
      </c>
      <c r="D20" s="1" t="s">
        <v>3</v>
      </c>
      <c r="E20" s="1" t="s">
        <v>4</v>
      </c>
      <c r="F20" s="1" t="s">
        <v>20</v>
      </c>
      <c r="G20" s="1" t="s">
        <v>21</v>
      </c>
      <c r="H20" s="1"/>
      <c r="I20" s="1"/>
      <c r="J20" s="1"/>
      <c r="K20" s="1"/>
      <c r="L20" s="1"/>
      <c r="M20" s="1"/>
      <c r="N20" s="1"/>
      <c r="O20" s="1"/>
      <c r="P20" s="1"/>
      <c r="Q20" s="1"/>
      <c r="R20" s="1"/>
      <c r="S20" s="1"/>
      <c r="T20" s="1"/>
      <c r="U20" s="1"/>
      <c r="V20" s="1"/>
      <c r="W20" s="1"/>
      <c r="X20" s="1"/>
      <c r="Y20" s="1"/>
      <c r="Z20" s="1"/>
    </row>
    <row r="21" spans="1:26" ht="15.75" customHeight="1" x14ac:dyDescent="0.35">
      <c r="A21" s="1"/>
      <c r="B21" s="2" t="s">
        <v>22</v>
      </c>
      <c r="C21" s="1">
        <v>1000</v>
      </c>
      <c r="D21" s="1">
        <v>2000</v>
      </c>
      <c r="E21" s="1">
        <v>3000</v>
      </c>
      <c r="F21" s="1">
        <v>3000</v>
      </c>
      <c r="G21" s="1">
        <v>0</v>
      </c>
      <c r="H21" s="1"/>
      <c r="I21" s="1"/>
      <c r="J21" s="1"/>
      <c r="K21" s="1"/>
      <c r="L21" s="1"/>
      <c r="M21" s="1"/>
      <c r="N21" s="1"/>
      <c r="O21" s="1"/>
      <c r="P21" s="1"/>
      <c r="Q21" s="1"/>
      <c r="R21" s="1"/>
      <c r="S21" s="1"/>
      <c r="T21" s="1"/>
      <c r="U21" s="1"/>
      <c r="V21" s="1"/>
      <c r="W21" s="1"/>
      <c r="X21" s="1"/>
      <c r="Y21" s="1"/>
      <c r="Z21" s="1"/>
    </row>
    <row r="22" spans="1:26" ht="15.75" customHeight="1" x14ac:dyDescent="0.35">
      <c r="A22" s="1"/>
      <c r="B22" s="2" t="s">
        <v>8</v>
      </c>
      <c r="C22" s="1" t="s">
        <v>9</v>
      </c>
      <c r="D22" s="1" t="s">
        <v>9</v>
      </c>
      <c r="E22" s="1" t="s">
        <v>9</v>
      </c>
      <c r="F22" s="1" t="s">
        <v>9</v>
      </c>
      <c r="G22" s="1"/>
      <c r="H22" s="1"/>
      <c r="I22" s="1"/>
      <c r="J22" s="1"/>
      <c r="K22" s="1"/>
      <c r="L22" s="1"/>
      <c r="M22" s="1"/>
      <c r="N22" s="1"/>
      <c r="O22" s="1"/>
      <c r="P22" s="1"/>
      <c r="Q22" s="1"/>
      <c r="R22" s="1"/>
      <c r="S22" s="1"/>
      <c r="T22" s="1"/>
      <c r="U22" s="1"/>
      <c r="V22" s="1"/>
      <c r="W22" s="1"/>
      <c r="X22" s="1"/>
      <c r="Y22" s="1"/>
      <c r="Z22" s="1"/>
    </row>
    <row r="23" spans="1:26" ht="15.75" customHeight="1" x14ac:dyDescent="0.35">
      <c r="A23" s="1"/>
      <c r="B23" s="2" t="s">
        <v>10</v>
      </c>
      <c r="C23" s="1">
        <v>3000</v>
      </c>
      <c r="D23" s="1">
        <v>6000</v>
      </c>
      <c r="E23" s="1">
        <v>9000</v>
      </c>
      <c r="F23" s="1">
        <v>9000</v>
      </c>
      <c r="G23" s="1">
        <v>0</v>
      </c>
      <c r="H23" s="1"/>
      <c r="I23" s="1"/>
      <c r="J23" s="1"/>
      <c r="K23" s="1"/>
      <c r="L23" s="1"/>
      <c r="M23" s="1"/>
      <c r="N23" s="1"/>
      <c r="O23" s="1"/>
      <c r="P23" s="1"/>
      <c r="Q23" s="1"/>
      <c r="R23" s="1"/>
      <c r="S23" s="1"/>
      <c r="T23" s="1"/>
      <c r="U23" s="1"/>
      <c r="V23" s="1"/>
      <c r="W23" s="1"/>
      <c r="X23" s="1"/>
      <c r="Y23" s="1"/>
      <c r="Z23" s="1"/>
    </row>
    <row r="24" spans="1:26" ht="15.75" customHeight="1" x14ac:dyDescent="0.35">
      <c r="A24" s="1"/>
      <c r="B24" s="2" t="s">
        <v>11</v>
      </c>
      <c r="C24" s="37" t="s">
        <v>12</v>
      </c>
      <c r="D24" s="38"/>
      <c r="E24" s="38"/>
      <c r="F24" s="38"/>
      <c r="G24" s="1"/>
      <c r="H24" s="1"/>
      <c r="I24" s="1"/>
      <c r="J24" s="1"/>
      <c r="K24" s="1"/>
      <c r="L24" s="1"/>
      <c r="M24" s="1"/>
      <c r="N24" s="1"/>
      <c r="O24" s="1"/>
      <c r="P24" s="1"/>
      <c r="Q24" s="1"/>
      <c r="R24" s="1"/>
      <c r="S24" s="1"/>
      <c r="T24" s="1"/>
      <c r="U24" s="1"/>
      <c r="V24" s="1"/>
      <c r="W24" s="1"/>
      <c r="X24" s="1"/>
      <c r="Y24" s="1"/>
      <c r="Z24" s="1"/>
    </row>
    <row r="25" spans="1:26" ht="15.75" customHeight="1" x14ac:dyDescent="0.35">
      <c r="A25" s="1"/>
      <c r="B25" s="2"/>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5">
      <c r="A26" s="1"/>
      <c r="C26" s="2" t="s">
        <v>23</v>
      </c>
      <c r="D26" s="2" t="s">
        <v>24</v>
      </c>
      <c r="E26" s="2" t="s">
        <v>4</v>
      </c>
      <c r="F26" s="2" t="s">
        <v>25</v>
      </c>
      <c r="G26" s="2" t="s">
        <v>26</v>
      </c>
      <c r="H26" s="1"/>
      <c r="I26" s="1"/>
      <c r="J26" s="1"/>
      <c r="K26" s="1"/>
      <c r="L26" s="1"/>
      <c r="M26" s="1"/>
      <c r="N26" s="1"/>
      <c r="O26" s="1"/>
      <c r="P26" s="1"/>
      <c r="Q26" s="1"/>
      <c r="R26" s="1"/>
      <c r="S26" s="1"/>
      <c r="T26" s="1"/>
      <c r="U26" s="1"/>
      <c r="V26" s="1"/>
      <c r="W26" s="1"/>
      <c r="X26" s="1"/>
      <c r="Y26" s="1"/>
      <c r="Z26" s="1"/>
    </row>
    <row r="27" spans="1:26" ht="15.75" customHeight="1" x14ac:dyDescent="0.35">
      <c r="A27" s="1"/>
      <c r="B27" s="7" t="s">
        <v>27</v>
      </c>
      <c r="C27" s="8">
        <v>24</v>
      </c>
      <c r="D27" s="8">
        <v>115.42</v>
      </c>
      <c r="E27" s="8">
        <v>161.16</v>
      </c>
      <c r="F27" s="8">
        <v>43.68</v>
      </c>
      <c r="G27" s="8">
        <v>43.68</v>
      </c>
      <c r="H27" s="1"/>
      <c r="I27" s="1"/>
      <c r="J27" s="1"/>
      <c r="K27" s="1"/>
      <c r="L27" s="1"/>
      <c r="M27" s="1"/>
      <c r="N27" s="1"/>
      <c r="O27" s="1"/>
      <c r="P27" s="1"/>
      <c r="Q27" s="1"/>
      <c r="R27" s="1"/>
      <c r="S27" s="1"/>
      <c r="T27" s="1"/>
      <c r="U27" s="1"/>
      <c r="V27" s="1"/>
      <c r="W27" s="1"/>
      <c r="X27" s="1"/>
      <c r="Y27" s="1"/>
      <c r="Z27" s="1"/>
    </row>
    <row r="28" spans="1:26" ht="15.75" customHeight="1" x14ac:dyDescent="0.35">
      <c r="A28" s="1"/>
      <c r="B28" s="7" t="s">
        <v>28</v>
      </c>
      <c r="C28" s="8">
        <v>33.6</v>
      </c>
      <c r="D28" s="8">
        <v>117.5</v>
      </c>
      <c r="E28" s="8">
        <v>163.24</v>
      </c>
      <c r="F28" s="8">
        <v>47.03</v>
      </c>
      <c r="G28" s="8">
        <v>47.03</v>
      </c>
      <c r="H28" s="1"/>
      <c r="I28" s="1"/>
      <c r="J28" s="1"/>
      <c r="K28" s="1"/>
      <c r="L28" s="1"/>
      <c r="M28" s="1"/>
      <c r="N28" s="1"/>
      <c r="O28" s="1"/>
      <c r="P28" s="1"/>
      <c r="Q28" s="1"/>
      <c r="R28" s="1"/>
      <c r="S28" s="1"/>
      <c r="T28" s="1"/>
      <c r="U28" s="1"/>
      <c r="V28" s="1"/>
      <c r="W28" s="1"/>
      <c r="X28" s="1"/>
      <c r="Y28" s="1"/>
      <c r="Z28" s="1"/>
    </row>
    <row r="29" spans="1:26" ht="15.75" customHeight="1" x14ac:dyDescent="0.35">
      <c r="A29" s="1"/>
      <c r="B29" s="7" t="s">
        <v>29</v>
      </c>
      <c r="C29" s="8">
        <v>43.2</v>
      </c>
      <c r="D29" s="8">
        <v>137.25</v>
      </c>
      <c r="E29" s="8">
        <v>191.32</v>
      </c>
      <c r="F29" s="8">
        <v>60.47</v>
      </c>
      <c r="G29" s="8">
        <v>60.47</v>
      </c>
      <c r="H29" s="1"/>
      <c r="I29" s="1"/>
      <c r="J29" s="1"/>
      <c r="K29" s="1"/>
      <c r="L29" s="1"/>
      <c r="M29" s="1"/>
      <c r="N29" s="1"/>
      <c r="O29" s="1"/>
      <c r="P29" s="1"/>
      <c r="Q29" s="1"/>
      <c r="R29" s="1"/>
      <c r="S29" s="1"/>
      <c r="T29" s="1"/>
      <c r="U29" s="1"/>
      <c r="V29" s="1"/>
      <c r="W29" s="1"/>
      <c r="X29" s="1"/>
      <c r="Y29" s="1"/>
      <c r="Z29" s="1"/>
    </row>
    <row r="30" spans="1:26" ht="15.75" customHeight="1" x14ac:dyDescent="0.35">
      <c r="A30" s="1"/>
      <c r="B30" s="7" t="s">
        <v>30</v>
      </c>
      <c r="C30" s="8">
        <v>52.79</v>
      </c>
      <c r="D30" s="8">
        <v>143.49</v>
      </c>
      <c r="E30" s="8">
        <v>196.51</v>
      </c>
      <c r="F30" s="8">
        <v>73.91</v>
      </c>
      <c r="G30" s="8">
        <v>73.91</v>
      </c>
      <c r="H30" s="1"/>
      <c r="I30" s="1"/>
      <c r="J30" s="1"/>
      <c r="K30" s="1"/>
      <c r="L30" s="1"/>
      <c r="M30" s="1"/>
      <c r="N30" s="1"/>
      <c r="O30" s="1"/>
      <c r="P30" s="1"/>
      <c r="Q30" s="1"/>
      <c r="R30" s="1"/>
      <c r="S30" s="1"/>
      <c r="T30" s="1"/>
      <c r="U30" s="1"/>
      <c r="V30" s="1"/>
      <c r="W30" s="1"/>
      <c r="X30" s="1"/>
      <c r="Y30" s="1"/>
      <c r="Z30" s="1"/>
    </row>
    <row r="31" spans="1:26" ht="15.75" customHeight="1" x14ac:dyDescent="0.35">
      <c r="A31" s="1"/>
      <c r="B31" s="7" t="s">
        <v>31</v>
      </c>
      <c r="C31" s="8">
        <v>62.38</v>
      </c>
      <c r="D31" s="8">
        <v>159.08000000000001</v>
      </c>
      <c r="E31" s="8">
        <v>222.51</v>
      </c>
      <c r="F31" s="8">
        <v>87.34</v>
      </c>
      <c r="G31" s="8">
        <v>87.34</v>
      </c>
      <c r="H31" s="1"/>
      <c r="I31" s="1"/>
      <c r="J31" s="1"/>
      <c r="K31" s="1"/>
      <c r="L31" s="1"/>
      <c r="M31" s="1"/>
      <c r="N31" s="1"/>
      <c r="O31" s="1"/>
      <c r="P31" s="1"/>
      <c r="Q31" s="1"/>
      <c r="R31" s="1"/>
      <c r="S31" s="1"/>
      <c r="T31" s="1"/>
      <c r="U31" s="1"/>
      <c r="V31" s="1"/>
      <c r="W31" s="1"/>
      <c r="X31" s="1"/>
      <c r="Y31" s="1"/>
      <c r="Z31" s="1"/>
    </row>
    <row r="32" spans="1:26" ht="15.75" customHeight="1" x14ac:dyDescent="0.35">
      <c r="A32" s="1"/>
      <c r="B32" s="7" t="s">
        <v>32</v>
      </c>
      <c r="C32" s="8">
        <v>71.98</v>
      </c>
      <c r="D32" s="8">
        <v>166.37</v>
      </c>
      <c r="E32" s="8">
        <v>232.91</v>
      </c>
      <c r="F32" s="8">
        <v>100.78</v>
      </c>
      <c r="G32" s="8">
        <v>100.78</v>
      </c>
      <c r="H32" s="1"/>
      <c r="I32" s="1"/>
      <c r="J32" s="1"/>
      <c r="K32" s="1"/>
      <c r="L32" s="1"/>
      <c r="M32" s="1"/>
      <c r="N32" s="1"/>
      <c r="O32" s="1"/>
      <c r="P32" s="1"/>
      <c r="Q32" s="1"/>
      <c r="R32" s="1"/>
      <c r="S32" s="1"/>
      <c r="T32" s="1"/>
      <c r="U32" s="1"/>
      <c r="V32" s="1"/>
      <c r="W32" s="1"/>
      <c r="X32" s="1"/>
      <c r="Y32" s="1"/>
      <c r="Z32" s="1"/>
    </row>
    <row r="33" spans="1:26" ht="15.75" customHeight="1" x14ac:dyDescent="0.35">
      <c r="A33" s="1"/>
      <c r="B33" s="7" t="s">
        <v>33</v>
      </c>
      <c r="C33" s="8">
        <v>81.58</v>
      </c>
      <c r="D33" s="8">
        <v>181.96</v>
      </c>
      <c r="E33" s="8">
        <v>254.76</v>
      </c>
      <c r="F33" s="8">
        <v>114.22</v>
      </c>
      <c r="G33" s="8">
        <v>114.22</v>
      </c>
      <c r="H33" s="1"/>
      <c r="I33" s="1"/>
      <c r="J33" s="1"/>
      <c r="K33" s="1"/>
      <c r="L33" s="1"/>
      <c r="M33" s="1"/>
      <c r="N33" s="1"/>
      <c r="O33" s="1"/>
      <c r="P33" s="1"/>
      <c r="Q33" s="1"/>
      <c r="R33" s="1"/>
      <c r="S33" s="1"/>
      <c r="T33" s="1"/>
      <c r="U33" s="1"/>
      <c r="V33" s="1"/>
      <c r="W33" s="1"/>
      <c r="X33" s="1"/>
      <c r="Y33" s="1"/>
      <c r="Z33" s="1"/>
    </row>
    <row r="34" spans="1:26" ht="15.75" customHeight="1" x14ac:dyDescent="0.35">
      <c r="A34" s="1"/>
      <c r="B34" s="7" t="s">
        <v>34</v>
      </c>
      <c r="C34" s="8">
        <v>91.18</v>
      </c>
      <c r="D34" s="8">
        <v>192.36</v>
      </c>
      <c r="E34" s="8">
        <v>269.3</v>
      </c>
      <c r="F34" s="8">
        <v>127.65</v>
      </c>
      <c r="G34" s="8">
        <v>127.65</v>
      </c>
      <c r="H34" s="1"/>
      <c r="I34" s="1"/>
      <c r="J34" s="1"/>
      <c r="K34" s="1"/>
      <c r="L34" s="1"/>
      <c r="M34" s="1"/>
      <c r="N34" s="1"/>
      <c r="O34" s="1"/>
      <c r="P34" s="1"/>
      <c r="Q34" s="1"/>
      <c r="R34" s="1"/>
      <c r="S34" s="1"/>
      <c r="T34" s="1"/>
      <c r="U34" s="1"/>
      <c r="V34" s="1"/>
      <c r="W34" s="1"/>
      <c r="X34" s="1"/>
      <c r="Y34" s="1"/>
      <c r="Z34" s="1"/>
    </row>
    <row r="35" spans="1:26" ht="15.75" customHeight="1" x14ac:dyDescent="0.35">
      <c r="A35" s="1"/>
      <c r="B35" s="7" t="s">
        <v>35</v>
      </c>
      <c r="C35" s="8">
        <v>100.78</v>
      </c>
      <c r="D35" s="8">
        <v>206.92</v>
      </c>
      <c r="E35" s="8">
        <v>290.10000000000002</v>
      </c>
      <c r="F35" s="8">
        <v>141.09</v>
      </c>
      <c r="G35" s="8">
        <v>141.09</v>
      </c>
      <c r="H35" s="1"/>
      <c r="I35" s="1"/>
      <c r="J35" s="1"/>
      <c r="K35" s="1"/>
      <c r="L35" s="1"/>
      <c r="M35" s="1"/>
      <c r="N35" s="1"/>
      <c r="O35" s="1"/>
      <c r="P35" s="1"/>
      <c r="Q35" s="1"/>
      <c r="R35" s="1"/>
      <c r="S35" s="1"/>
      <c r="T35" s="1"/>
      <c r="U35" s="1"/>
      <c r="V35" s="1"/>
      <c r="W35" s="1"/>
      <c r="X35" s="1"/>
      <c r="Y35" s="1"/>
      <c r="Z35" s="1"/>
    </row>
    <row r="36" spans="1:26" ht="15.75" customHeight="1" x14ac:dyDescent="0.35">
      <c r="A36" s="1"/>
      <c r="B36" s="7" t="s">
        <v>36</v>
      </c>
      <c r="C36" s="8">
        <v>110.37</v>
      </c>
      <c r="D36" s="8">
        <v>220.75</v>
      </c>
      <c r="E36" s="8">
        <v>309.05</v>
      </c>
      <c r="F36" s="8">
        <v>154.53</v>
      </c>
      <c r="G36" s="8">
        <v>154.53</v>
      </c>
      <c r="H36" s="1"/>
      <c r="I36" s="1"/>
      <c r="J36" s="1"/>
      <c r="K36" s="1"/>
      <c r="L36" s="1"/>
      <c r="M36" s="1"/>
      <c r="N36" s="1"/>
      <c r="O36" s="1"/>
      <c r="P36" s="1"/>
      <c r="Q36" s="1"/>
      <c r="R36" s="1"/>
      <c r="S36" s="1"/>
      <c r="T36" s="1"/>
      <c r="U36" s="1"/>
      <c r="V36" s="1"/>
      <c r="W36" s="1"/>
      <c r="X36" s="1"/>
      <c r="Y36" s="1"/>
      <c r="Z36" s="1"/>
    </row>
    <row r="37" spans="1:26" ht="15.75" customHeight="1" x14ac:dyDescent="0.35">
      <c r="A37" s="1"/>
      <c r="B37" s="7" t="s">
        <v>37</v>
      </c>
      <c r="C37" s="8">
        <v>119.97</v>
      </c>
      <c r="D37" s="8">
        <v>239.96</v>
      </c>
      <c r="E37" s="8">
        <v>335.93</v>
      </c>
      <c r="F37" s="8">
        <v>167.96</v>
      </c>
      <c r="G37" s="8">
        <v>167.96</v>
      </c>
      <c r="H37" s="1"/>
      <c r="I37" s="1"/>
      <c r="J37" s="1"/>
      <c r="K37" s="1"/>
      <c r="L37" s="1"/>
      <c r="M37" s="1"/>
      <c r="N37" s="1"/>
      <c r="O37" s="1"/>
      <c r="P37" s="1"/>
      <c r="Q37" s="1"/>
      <c r="R37" s="1"/>
      <c r="S37" s="1"/>
      <c r="T37" s="1"/>
      <c r="U37" s="1"/>
      <c r="V37" s="1"/>
      <c r="W37" s="1"/>
      <c r="X37" s="1"/>
      <c r="Y37" s="1"/>
      <c r="Z37" s="1"/>
    </row>
    <row r="38" spans="1:26" ht="15.75" customHeight="1" x14ac:dyDescent="0.35">
      <c r="A38" s="1"/>
      <c r="B38" s="7" t="s">
        <v>38</v>
      </c>
      <c r="C38" s="8">
        <v>129.58000000000001</v>
      </c>
      <c r="D38" s="8">
        <v>259.14</v>
      </c>
      <c r="E38" s="8">
        <v>362.8</v>
      </c>
      <c r="F38" s="8">
        <v>181.4</v>
      </c>
      <c r="G38" s="8">
        <v>181.4</v>
      </c>
      <c r="H38" s="1"/>
      <c r="I38" s="1"/>
      <c r="J38" s="1"/>
      <c r="K38" s="1"/>
      <c r="L38" s="1"/>
      <c r="M38" s="1"/>
      <c r="N38" s="1"/>
      <c r="O38" s="1"/>
      <c r="P38" s="1"/>
      <c r="Q38" s="1"/>
      <c r="R38" s="1"/>
      <c r="S38" s="1"/>
      <c r="T38" s="1"/>
      <c r="U38" s="1"/>
      <c r="V38" s="1"/>
      <c r="W38" s="1"/>
      <c r="X38" s="1"/>
      <c r="Y38" s="1"/>
      <c r="Z38" s="1"/>
    </row>
    <row r="39" spans="1:26" ht="15.75" customHeight="1" x14ac:dyDescent="0.35">
      <c r="A39" s="1"/>
      <c r="B39" s="7" t="s">
        <v>39</v>
      </c>
      <c r="C39" s="8">
        <v>139.16999999999999</v>
      </c>
      <c r="D39" s="8">
        <v>278.33999999999997</v>
      </c>
      <c r="E39" s="8">
        <v>389.68</v>
      </c>
      <c r="F39" s="8">
        <v>194.83</v>
      </c>
      <c r="G39" s="8">
        <v>194.83</v>
      </c>
      <c r="H39" s="1"/>
      <c r="I39" s="1"/>
      <c r="J39" s="1"/>
      <c r="K39" s="1"/>
      <c r="L39" s="1"/>
      <c r="M39" s="1"/>
      <c r="N39" s="1"/>
      <c r="O39" s="1"/>
      <c r="P39" s="1"/>
      <c r="Q39" s="1"/>
      <c r="R39" s="1"/>
      <c r="S39" s="1"/>
      <c r="T39" s="1"/>
      <c r="U39" s="1"/>
      <c r="V39" s="1"/>
      <c r="W39" s="1"/>
      <c r="X39" s="1"/>
      <c r="Y39" s="1"/>
      <c r="Z39" s="1"/>
    </row>
    <row r="40" spans="1:26" ht="15.75" customHeight="1" x14ac:dyDescent="0.35">
      <c r="A40" s="1"/>
      <c r="B40" s="7" t="s">
        <v>40</v>
      </c>
      <c r="C40" s="8">
        <v>148.78</v>
      </c>
      <c r="D40" s="8">
        <v>297.52999999999997</v>
      </c>
      <c r="E40" s="8">
        <v>416.56</v>
      </c>
      <c r="F40" s="8">
        <v>208.27</v>
      </c>
      <c r="G40" s="8">
        <v>208.27</v>
      </c>
      <c r="H40" s="1"/>
      <c r="I40" s="1"/>
      <c r="J40" s="1"/>
      <c r="K40" s="1"/>
      <c r="L40" s="1"/>
      <c r="M40" s="1"/>
      <c r="N40" s="1"/>
      <c r="O40" s="1"/>
      <c r="P40" s="1"/>
      <c r="Q40" s="1"/>
      <c r="R40" s="1"/>
      <c r="S40" s="1"/>
      <c r="T40" s="1"/>
      <c r="U40" s="1"/>
      <c r="V40" s="1"/>
      <c r="W40" s="1"/>
      <c r="X40" s="1"/>
      <c r="Y40" s="1"/>
      <c r="Z40" s="1"/>
    </row>
    <row r="41" spans="1:26" ht="15.75" customHeight="1" x14ac:dyDescent="0.35">
      <c r="A41" s="1"/>
      <c r="B41" s="7" t="s">
        <v>41</v>
      </c>
      <c r="C41" s="8">
        <v>158.37</v>
      </c>
      <c r="D41" s="8">
        <v>316.74</v>
      </c>
      <c r="E41" s="8">
        <v>443.42</v>
      </c>
      <c r="F41" s="8">
        <v>221.72</v>
      </c>
      <c r="G41" s="8">
        <v>221.72</v>
      </c>
      <c r="H41" s="1"/>
      <c r="I41" s="1"/>
      <c r="J41" s="1"/>
      <c r="K41" s="1"/>
      <c r="L41" s="1"/>
      <c r="M41" s="1"/>
      <c r="N41" s="1"/>
      <c r="O41" s="1"/>
      <c r="P41" s="1"/>
      <c r="Q41" s="1"/>
      <c r="R41" s="1"/>
      <c r="S41" s="1"/>
      <c r="T41" s="1"/>
      <c r="U41" s="1"/>
      <c r="V41" s="1"/>
      <c r="W41" s="1"/>
      <c r="X41" s="1"/>
      <c r="Y41" s="1"/>
      <c r="Z41" s="1"/>
    </row>
    <row r="42" spans="1:26" ht="15.75" customHeight="1" x14ac:dyDescent="0.35">
      <c r="A42" s="1"/>
      <c r="B42" s="7" t="s">
        <v>42</v>
      </c>
      <c r="C42" s="8">
        <v>167.96</v>
      </c>
      <c r="D42" s="8">
        <v>335.93</v>
      </c>
      <c r="E42" s="8">
        <v>470.31</v>
      </c>
      <c r="F42" s="8">
        <v>235.15</v>
      </c>
      <c r="G42" s="8">
        <v>235.15</v>
      </c>
      <c r="H42" s="1"/>
      <c r="I42" s="1"/>
      <c r="J42" s="1"/>
      <c r="K42" s="1"/>
      <c r="L42" s="1"/>
      <c r="M42" s="1"/>
      <c r="N42" s="1"/>
      <c r="O42" s="1"/>
      <c r="P42" s="1"/>
      <c r="Q42" s="1"/>
      <c r="R42" s="1"/>
      <c r="S42" s="1"/>
      <c r="T42" s="1"/>
      <c r="U42" s="1"/>
      <c r="V42" s="1"/>
      <c r="W42" s="1"/>
      <c r="X42" s="1"/>
      <c r="Y42" s="1"/>
      <c r="Z42" s="1"/>
    </row>
    <row r="43" spans="1:26" ht="15.75" customHeight="1" x14ac:dyDescent="0.35">
      <c r="A43" s="1"/>
      <c r="B43" s="7" t="s">
        <v>43</v>
      </c>
      <c r="C43" s="8">
        <v>184.76</v>
      </c>
      <c r="D43" s="8">
        <v>369.52</v>
      </c>
      <c r="E43" s="8">
        <v>517.34</v>
      </c>
      <c r="F43" s="8">
        <v>258.67</v>
      </c>
      <c r="G43" s="8">
        <v>258.67</v>
      </c>
      <c r="H43" s="1"/>
      <c r="I43" s="1"/>
      <c r="J43" s="1"/>
      <c r="K43" s="1"/>
      <c r="L43" s="1"/>
      <c r="M43" s="1"/>
      <c r="N43" s="1"/>
      <c r="O43" s="1"/>
      <c r="P43" s="1"/>
      <c r="Q43" s="1"/>
      <c r="R43" s="1"/>
      <c r="S43" s="1"/>
      <c r="T43" s="1"/>
      <c r="U43" s="1"/>
      <c r="V43" s="1"/>
      <c r="W43" s="1"/>
      <c r="X43" s="1"/>
      <c r="Y43" s="1"/>
      <c r="Z43" s="1"/>
    </row>
    <row r="44" spans="1:26" ht="15.75" customHeight="1" x14ac:dyDescent="0.35">
      <c r="A44" s="1"/>
      <c r="B44" s="7" t="s">
        <v>44</v>
      </c>
      <c r="C44" s="8">
        <v>203.24</v>
      </c>
      <c r="D44" s="8">
        <v>406.47</v>
      </c>
      <c r="E44" s="8">
        <v>569.08000000000004</v>
      </c>
      <c r="F44" s="8">
        <v>284.52999999999997</v>
      </c>
      <c r="G44" s="8">
        <v>284.52999999999997</v>
      </c>
      <c r="H44" s="1"/>
      <c r="I44" s="1"/>
      <c r="J44" s="1"/>
      <c r="K44" s="1"/>
      <c r="L44" s="1"/>
      <c r="M44" s="1"/>
      <c r="N44" s="1"/>
      <c r="O44" s="1"/>
      <c r="P44" s="1"/>
      <c r="Q44" s="1"/>
      <c r="R44" s="1"/>
      <c r="S44" s="1"/>
      <c r="T44" s="1"/>
      <c r="U44" s="1"/>
      <c r="V44" s="1"/>
      <c r="W44" s="1"/>
      <c r="X44" s="1"/>
      <c r="Y44" s="1"/>
      <c r="Z44" s="1"/>
    </row>
    <row r="45" spans="1:26" ht="15.75" customHeight="1" x14ac:dyDescent="0.35">
      <c r="A45" s="1"/>
      <c r="B45" s="7" t="s">
        <v>45</v>
      </c>
      <c r="C45" s="8">
        <v>223.56</v>
      </c>
      <c r="D45" s="8">
        <v>447.12</v>
      </c>
      <c r="E45" s="8">
        <v>625.99</v>
      </c>
      <c r="F45" s="8">
        <v>312.99</v>
      </c>
      <c r="G45" s="8">
        <v>312.99</v>
      </c>
      <c r="H45" s="1"/>
      <c r="I45" s="1"/>
      <c r="J45" s="1"/>
      <c r="K45" s="1"/>
      <c r="L45" s="1"/>
      <c r="M45" s="1"/>
      <c r="N45" s="1"/>
      <c r="O45" s="1"/>
      <c r="P45" s="1"/>
      <c r="Q45" s="1"/>
      <c r="R45" s="1"/>
      <c r="S45" s="1"/>
      <c r="T45" s="1"/>
      <c r="U45" s="1"/>
      <c r="V45" s="1"/>
      <c r="W45" s="1"/>
      <c r="X45" s="1"/>
      <c r="Y45" s="1"/>
      <c r="Z45" s="1"/>
    </row>
    <row r="46" spans="1:26" ht="15.75" customHeight="1" x14ac:dyDescent="0.35">
      <c r="A46" s="1"/>
      <c r="B46" s="7" t="s">
        <v>46</v>
      </c>
      <c r="C46" s="8">
        <v>245.92</v>
      </c>
      <c r="D46" s="8">
        <v>491.83</v>
      </c>
      <c r="E46" s="8">
        <v>688.58</v>
      </c>
      <c r="F46" s="8">
        <v>344.28</v>
      </c>
      <c r="G46" s="8">
        <v>344.28</v>
      </c>
      <c r="H46" s="8"/>
      <c r="I46" s="8"/>
      <c r="J46" s="8"/>
      <c r="K46" s="8"/>
      <c r="L46" s="8"/>
      <c r="M46" s="8"/>
      <c r="N46" s="8"/>
      <c r="O46" s="8"/>
      <c r="P46" s="8"/>
      <c r="Q46" s="8"/>
      <c r="R46" s="8"/>
      <c r="S46" s="8"/>
      <c r="T46" s="8"/>
      <c r="U46" s="8"/>
      <c r="V46" s="8"/>
      <c r="W46" s="1"/>
      <c r="X46" s="1"/>
      <c r="Y46" s="1"/>
      <c r="Z46" s="1"/>
    </row>
    <row r="47" spans="1:26" ht="15.75" customHeight="1" x14ac:dyDescent="0.35">
      <c r="A47" s="1"/>
      <c r="B47" s="2"/>
      <c r="C47" s="8"/>
      <c r="D47" s="8"/>
      <c r="E47" s="8"/>
      <c r="F47" s="8"/>
      <c r="G47" s="8"/>
      <c r="H47" s="8"/>
      <c r="I47" s="8"/>
      <c r="J47" s="8"/>
      <c r="K47" s="8"/>
      <c r="L47" s="8"/>
      <c r="M47" s="8"/>
      <c r="N47" s="8"/>
      <c r="O47" s="8"/>
      <c r="P47" s="8"/>
      <c r="Q47" s="8"/>
      <c r="R47" s="8"/>
      <c r="S47" s="8"/>
      <c r="T47" s="8"/>
      <c r="U47" s="8"/>
      <c r="V47" s="8"/>
      <c r="W47" s="1"/>
      <c r="X47" s="1"/>
      <c r="Y47" s="1"/>
      <c r="Z47" s="1"/>
    </row>
    <row r="48" spans="1:26" ht="15.75" customHeight="1" x14ac:dyDescent="0.35">
      <c r="A48" s="1"/>
      <c r="B48" s="2"/>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2" t="s">
        <v>47</v>
      </c>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2"/>
      <c r="C50" s="1" t="s">
        <v>2</v>
      </c>
      <c r="D50" s="1" t="s">
        <v>3</v>
      </c>
      <c r="E50" s="1" t="s">
        <v>4</v>
      </c>
      <c r="F50" s="1" t="s">
        <v>20</v>
      </c>
      <c r="G50" s="1" t="s">
        <v>21</v>
      </c>
      <c r="H50" s="1"/>
      <c r="I50" s="1"/>
      <c r="J50" s="1"/>
      <c r="K50" s="1"/>
      <c r="L50" s="1"/>
      <c r="M50" s="1"/>
      <c r="N50" s="1"/>
      <c r="O50" s="1"/>
      <c r="P50" s="1"/>
      <c r="Q50" s="1"/>
      <c r="R50" s="1"/>
      <c r="S50" s="1"/>
      <c r="T50" s="1"/>
      <c r="U50" s="1"/>
      <c r="V50" s="1"/>
      <c r="W50" s="1"/>
      <c r="X50" s="1"/>
      <c r="Y50" s="1"/>
      <c r="Z50" s="1"/>
    </row>
    <row r="51" spans="1:26" ht="15.75" customHeight="1" x14ac:dyDescent="0.35">
      <c r="A51" s="1"/>
      <c r="B51" s="2" t="s">
        <v>22</v>
      </c>
      <c r="C51" s="1">
        <v>750</v>
      </c>
      <c r="D51" s="1">
        <v>1500</v>
      </c>
      <c r="E51" s="1">
        <v>2250</v>
      </c>
      <c r="F51" s="1">
        <v>2250</v>
      </c>
      <c r="G51" s="1">
        <v>0</v>
      </c>
      <c r="H51" s="1"/>
      <c r="I51" s="1"/>
      <c r="J51" s="1"/>
      <c r="K51" s="1"/>
      <c r="L51" s="1"/>
      <c r="M51" s="1"/>
      <c r="N51" s="1"/>
      <c r="O51" s="1"/>
      <c r="P51" s="1"/>
      <c r="Q51" s="1"/>
      <c r="R51" s="1"/>
      <c r="S51" s="1"/>
      <c r="T51" s="1"/>
      <c r="U51" s="1"/>
      <c r="V51" s="1"/>
      <c r="W51" s="1"/>
      <c r="X51" s="1"/>
      <c r="Y51" s="1"/>
      <c r="Z51" s="1"/>
    </row>
    <row r="52" spans="1:26" ht="15.75" customHeight="1" x14ac:dyDescent="0.35">
      <c r="A52" s="1"/>
      <c r="B52" s="2" t="s">
        <v>8</v>
      </c>
      <c r="C52" s="1" t="s">
        <v>9</v>
      </c>
      <c r="D52" s="1" t="s">
        <v>9</v>
      </c>
      <c r="E52" s="1" t="s">
        <v>9</v>
      </c>
      <c r="F52" s="1" t="s">
        <v>9</v>
      </c>
      <c r="G52" s="1"/>
      <c r="H52" s="1"/>
      <c r="I52" s="1"/>
      <c r="J52" s="1"/>
      <c r="K52" s="1"/>
      <c r="L52" s="1"/>
      <c r="M52" s="1"/>
      <c r="N52" s="1"/>
      <c r="O52" s="1"/>
      <c r="P52" s="1"/>
      <c r="Q52" s="1"/>
      <c r="R52" s="1"/>
      <c r="S52" s="1"/>
      <c r="T52" s="1"/>
      <c r="U52" s="1"/>
      <c r="V52" s="1"/>
      <c r="W52" s="1"/>
      <c r="X52" s="1"/>
      <c r="Y52" s="1"/>
      <c r="Z52" s="1"/>
    </row>
    <row r="53" spans="1:26" ht="15.75" customHeight="1" x14ac:dyDescent="0.35">
      <c r="A53" s="1"/>
      <c r="B53" s="2" t="s">
        <v>10</v>
      </c>
      <c r="C53" s="1">
        <v>2700</v>
      </c>
      <c r="D53" s="1">
        <v>5400</v>
      </c>
      <c r="E53" s="1">
        <v>8100</v>
      </c>
      <c r="F53" s="1">
        <v>8100</v>
      </c>
      <c r="G53" s="1">
        <v>0</v>
      </c>
      <c r="H53" s="1"/>
      <c r="I53" s="1"/>
      <c r="J53" s="1"/>
      <c r="K53" s="1"/>
      <c r="L53" s="1"/>
      <c r="M53" s="1"/>
      <c r="N53" s="1"/>
      <c r="O53" s="1"/>
      <c r="P53" s="1"/>
      <c r="Q53" s="1"/>
      <c r="R53" s="1"/>
      <c r="S53" s="1"/>
      <c r="T53" s="1"/>
      <c r="U53" s="1"/>
      <c r="V53" s="1"/>
      <c r="W53" s="1"/>
      <c r="X53" s="1"/>
      <c r="Y53" s="1"/>
      <c r="Z53" s="1"/>
    </row>
    <row r="54" spans="1:26" ht="15.75" customHeight="1" x14ac:dyDescent="0.35">
      <c r="A54" s="1"/>
      <c r="B54" s="2" t="s">
        <v>11</v>
      </c>
      <c r="C54" s="1">
        <v>1500</v>
      </c>
      <c r="D54" s="1">
        <v>3000</v>
      </c>
      <c r="E54" s="1">
        <v>4500</v>
      </c>
      <c r="F54" s="1">
        <v>4500</v>
      </c>
      <c r="G54" s="1">
        <v>0</v>
      </c>
      <c r="H54" s="1"/>
      <c r="I54" s="1"/>
      <c r="J54" s="1"/>
      <c r="K54" s="1"/>
      <c r="L54" s="1"/>
      <c r="M54" s="1"/>
      <c r="N54" s="1"/>
      <c r="O54" s="1"/>
      <c r="P54" s="1"/>
      <c r="Q54" s="1"/>
      <c r="R54" s="1"/>
      <c r="S54" s="1"/>
      <c r="T54" s="1"/>
      <c r="U54" s="1"/>
      <c r="V54" s="1"/>
      <c r="W54" s="1"/>
      <c r="X54" s="1"/>
      <c r="Y54" s="1"/>
      <c r="Z54" s="1"/>
    </row>
    <row r="55" spans="1:26" ht="15.75" customHeight="1" x14ac:dyDescent="0.35">
      <c r="A55" s="1"/>
      <c r="B55" s="2"/>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C56" s="7" t="s">
        <v>23</v>
      </c>
      <c r="D56" s="7" t="s">
        <v>24</v>
      </c>
      <c r="E56" s="7" t="s">
        <v>4</v>
      </c>
      <c r="F56" s="7" t="s">
        <v>25</v>
      </c>
      <c r="G56" s="1" t="s">
        <v>26</v>
      </c>
      <c r="H56" s="9"/>
      <c r="I56" s="9"/>
      <c r="J56" s="9"/>
      <c r="K56" s="9"/>
      <c r="L56" s="9"/>
      <c r="M56" s="9"/>
      <c r="N56" s="9"/>
      <c r="O56" s="9"/>
      <c r="P56" s="9"/>
      <c r="Q56" s="9"/>
      <c r="R56" s="9"/>
      <c r="S56" s="9"/>
      <c r="T56" s="9"/>
      <c r="U56" s="9"/>
      <c r="V56" s="9"/>
      <c r="W56" s="1"/>
      <c r="X56" s="1"/>
      <c r="Y56" s="1"/>
      <c r="Z56" s="1"/>
    </row>
    <row r="57" spans="1:26" ht="15.75" customHeight="1" x14ac:dyDescent="0.35">
      <c r="A57" s="1">
        <v>20</v>
      </c>
      <c r="B57" s="7" t="s">
        <v>27</v>
      </c>
      <c r="C57" s="10">
        <v>32.19</v>
      </c>
      <c r="D57" s="10">
        <v>154.81</v>
      </c>
      <c r="E57" s="10">
        <v>216.17</v>
      </c>
      <c r="F57" s="10">
        <v>58.58</v>
      </c>
      <c r="G57" s="1">
        <v>58.58</v>
      </c>
      <c r="H57" s="6"/>
      <c r="I57" s="6"/>
      <c r="J57" s="6"/>
      <c r="K57" s="6"/>
      <c r="L57" s="6"/>
      <c r="M57" s="6"/>
      <c r="N57" s="6"/>
      <c r="O57" s="6"/>
      <c r="P57" s="6"/>
      <c r="Q57" s="6"/>
      <c r="R57" s="6"/>
      <c r="S57" s="6"/>
      <c r="T57" s="6"/>
      <c r="U57" s="6"/>
      <c r="V57" s="6"/>
      <c r="W57" s="1"/>
      <c r="X57" s="1"/>
      <c r="Y57" s="1"/>
      <c r="Z57" s="1"/>
    </row>
    <row r="58" spans="1:26" ht="15.75" customHeight="1" x14ac:dyDescent="0.35">
      <c r="A58" s="1">
        <v>30</v>
      </c>
      <c r="B58" s="7" t="s">
        <v>28</v>
      </c>
      <c r="C58" s="10">
        <v>45.06</v>
      </c>
      <c r="D58" s="10">
        <v>157.6</v>
      </c>
      <c r="E58" s="10">
        <v>218.96</v>
      </c>
      <c r="F58" s="10">
        <v>63.08</v>
      </c>
      <c r="G58" s="1">
        <v>63.08</v>
      </c>
      <c r="H58" s="6"/>
      <c r="I58" s="6"/>
      <c r="J58" s="6"/>
      <c r="K58" s="6"/>
      <c r="L58" s="6"/>
      <c r="M58" s="6"/>
      <c r="N58" s="6"/>
      <c r="O58" s="6"/>
      <c r="P58" s="6"/>
      <c r="Q58" s="6"/>
      <c r="R58" s="6"/>
      <c r="S58" s="6"/>
      <c r="T58" s="6"/>
      <c r="U58" s="6"/>
      <c r="V58" s="6"/>
      <c r="W58" s="1"/>
      <c r="X58" s="1"/>
      <c r="Y58" s="1"/>
      <c r="Z58" s="1"/>
    </row>
    <row r="59" spans="1:26" ht="15.75" customHeight="1" x14ac:dyDescent="0.35">
      <c r="A59" s="1">
        <v>40</v>
      </c>
      <c r="B59" s="7" t="s">
        <v>29</v>
      </c>
      <c r="C59" s="10">
        <v>57.94</v>
      </c>
      <c r="D59" s="10">
        <v>184.1</v>
      </c>
      <c r="E59" s="10">
        <v>256.61</v>
      </c>
      <c r="F59" s="10">
        <v>81.11</v>
      </c>
      <c r="G59" s="1">
        <v>81.11</v>
      </c>
      <c r="H59" s="6"/>
      <c r="I59" s="6"/>
      <c r="J59" s="6"/>
      <c r="K59" s="6"/>
      <c r="L59" s="6"/>
      <c r="M59" s="6"/>
      <c r="N59" s="6"/>
      <c r="O59" s="6"/>
      <c r="P59" s="6"/>
      <c r="Q59" s="6"/>
      <c r="R59" s="6"/>
      <c r="S59" s="6"/>
      <c r="T59" s="6"/>
      <c r="U59" s="6"/>
      <c r="V59" s="6"/>
      <c r="W59" s="1"/>
      <c r="X59" s="1"/>
      <c r="Y59" s="1"/>
      <c r="Z59" s="1"/>
    </row>
    <row r="60" spans="1:26" ht="15.75" customHeight="1" x14ac:dyDescent="0.35">
      <c r="A60" s="1">
        <v>50</v>
      </c>
      <c r="B60" s="7" t="s">
        <v>30</v>
      </c>
      <c r="C60" s="10">
        <v>70.8</v>
      </c>
      <c r="D60" s="10">
        <v>192.46</v>
      </c>
      <c r="E60" s="10">
        <v>263.58999999999997</v>
      </c>
      <c r="F60" s="10">
        <v>99.13</v>
      </c>
      <c r="G60" s="1">
        <v>99.13</v>
      </c>
      <c r="H60" s="6"/>
      <c r="I60" s="6"/>
      <c r="J60" s="6"/>
      <c r="K60" s="6"/>
      <c r="L60" s="6"/>
      <c r="M60" s="6"/>
      <c r="N60" s="6"/>
      <c r="O60" s="6"/>
      <c r="P60" s="6"/>
      <c r="Q60" s="6"/>
      <c r="R60" s="6"/>
      <c r="S60" s="6"/>
      <c r="T60" s="6"/>
      <c r="U60" s="6"/>
      <c r="V60" s="6"/>
      <c r="W60" s="1"/>
      <c r="X60" s="1"/>
      <c r="Y60" s="1"/>
      <c r="Z60" s="1"/>
    </row>
    <row r="61" spans="1:26" ht="15.75" customHeight="1" x14ac:dyDescent="0.35">
      <c r="A61" s="1">
        <v>60</v>
      </c>
      <c r="B61" s="7" t="s">
        <v>31</v>
      </c>
      <c r="C61" s="10">
        <v>83.68</v>
      </c>
      <c r="D61" s="10">
        <v>213.38</v>
      </c>
      <c r="E61" s="10">
        <v>298.45999999999998</v>
      </c>
      <c r="F61" s="10">
        <v>117.16</v>
      </c>
      <c r="G61" s="1">
        <v>117.16</v>
      </c>
      <c r="H61" s="1"/>
      <c r="I61" s="1"/>
      <c r="J61" s="1"/>
      <c r="K61" s="1"/>
      <c r="L61" s="1"/>
      <c r="M61" s="1"/>
      <c r="N61" s="1"/>
      <c r="O61" s="1"/>
      <c r="P61" s="1"/>
      <c r="Q61" s="1"/>
      <c r="R61" s="1"/>
      <c r="S61" s="1"/>
      <c r="T61" s="1"/>
      <c r="U61" s="1"/>
      <c r="V61" s="1"/>
      <c r="W61" s="1"/>
      <c r="X61" s="1"/>
      <c r="Y61" s="1"/>
      <c r="Z61" s="1"/>
    </row>
    <row r="62" spans="1:26" ht="15.75" customHeight="1" x14ac:dyDescent="0.35">
      <c r="A62" s="1">
        <v>70</v>
      </c>
      <c r="B62" s="7" t="s">
        <v>32</v>
      </c>
      <c r="C62" s="10">
        <v>96.54</v>
      </c>
      <c r="D62" s="10">
        <v>223.15</v>
      </c>
      <c r="E62" s="10">
        <v>312.39999999999998</v>
      </c>
      <c r="F62" s="10">
        <v>135.16999999999999</v>
      </c>
      <c r="G62" s="1">
        <v>135.16999999999999</v>
      </c>
      <c r="H62" s="1"/>
      <c r="I62" s="1"/>
      <c r="J62" s="1"/>
      <c r="K62" s="1"/>
      <c r="L62" s="1"/>
      <c r="M62" s="1"/>
      <c r="N62" s="1"/>
      <c r="O62" s="1"/>
      <c r="P62" s="1"/>
      <c r="Q62" s="1"/>
      <c r="R62" s="1"/>
      <c r="S62" s="1"/>
      <c r="T62" s="1"/>
      <c r="U62" s="1"/>
      <c r="V62" s="1"/>
      <c r="W62" s="1"/>
      <c r="X62" s="1"/>
      <c r="Y62" s="1"/>
      <c r="Z62" s="1"/>
    </row>
    <row r="63" spans="1:26" ht="15.75" customHeight="1" x14ac:dyDescent="0.35">
      <c r="A63" s="1">
        <v>80</v>
      </c>
      <c r="B63" s="7" t="s">
        <v>33</v>
      </c>
      <c r="C63" s="10">
        <v>109.43</v>
      </c>
      <c r="D63" s="10">
        <v>244.07</v>
      </c>
      <c r="E63" s="10">
        <v>341.7</v>
      </c>
      <c r="F63" s="10">
        <v>153.19999999999999</v>
      </c>
      <c r="G63" s="1">
        <v>153.19999999999999</v>
      </c>
      <c r="H63" s="1"/>
      <c r="I63" s="1"/>
      <c r="J63" s="1"/>
      <c r="K63" s="1"/>
      <c r="L63" s="1"/>
      <c r="M63" s="1"/>
      <c r="N63" s="1"/>
      <c r="O63" s="1"/>
      <c r="P63" s="1"/>
      <c r="Q63" s="1"/>
      <c r="R63" s="1"/>
      <c r="S63" s="1"/>
      <c r="T63" s="1"/>
      <c r="U63" s="1"/>
      <c r="V63" s="1"/>
      <c r="W63" s="1"/>
      <c r="X63" s="1"/>
      <c r="Y63" s="1"/>
      <c r="Z63" s="1"/>
    </row>
    <row r="64" spans="1:26" ht="15.75" customHeight="1" x14ac:dyDescent="0.35">
      <c r="A64" s="1">
        <v>90</v>
      </c>
      <c r="B64" s="7" t="s">
        <v>34</v>
      </c>
      <c r="C64" s="10">
        <v>122.3</v>
      </c>
      <c r="D64" s="10">
        <v>258.02</v>
      </c>
      <c r="E64" s="10">
        <v>361.22</v>
      </c>
      <c r="F64" s="10">
        <v>171.22</v>
      </c>
      <c r="G64" s="1">
        <v>171.22</v>
      </c>
      <c r="H64" s="1"/>
      <c r="I64" s="1"/>
      <c r="J64" s="1"/>
      <c r="K64" s="1"/>
      <c r="L64" s="1"/>
      <c r="M64" s="1"/>
      <c r="N64" s="1"/>
      <c r="O64" s="1"/>
      <c r="P64" s="1"/>
      <c r="Q64" s="1"/>
      <c r="R64" s="1"/>
      <c r="S64" s="1"/>
      <c r="T64" s="1"/>
      <c r="U64" s="1"/>
      <c r="V64" s="1"/>
      <c r="W64" s="1"/>
      <c r="X64" s="1"/>
      <c r="Y64" s="1"/>
      <c r="Z64" s="1"/>
    </row>
    <row r="65" spans="1:26" ht="15.75" customHeight="1" x14ac:dyDescent="0.35">
      <c r="A65" s="1">
        <v>100</v>
      </c>
      <c r="B65" s="7" t="s">
        <v>35</v>
      </c>
      <c r="C65" s="10">
        <v>135.16999999999999</v>
      </c>
      <c r="D65" s="10">
        <v>277.54000000000002</v>
      </c>
      <c r="E65" s="10">
        <v>389.12</v>
      </c>
      <c r="F65" s="10">
        <v>189.24</v>
      </c>
      <c r="G65" s="1">
        <v>189.24</v>
      </c>
      <c r="H65" s="1"/>
      <c r="I65" s="1"/>
      <c r="J65" s="1"/>
      <c r="K65" s="1"/>
      <c r="L65" s="1"/>
      <c r="M65" s="1"/>
      <c r="N65" s="1"/>
      <c r="O65" s="1"/>
      <c r="P65" s="1"/>
      <c r="Q65" s="1"/>
      <c r="R65" s="1"/>
      <c r="S65" s="1"/>
      <c r="T65" s="1"/>
      <c r="U65" s="1"/>
      <c r="V65" s="1"/>
      <c r="W65" s="1"/>
      <c r="X65" s="1"/>
      <c r="Y65" s="1"/>
      <c r="Z65" s="1"/>
    </row>
    <row r="66" spans="1:26" ht="15.75" customHeight="1" x14ac:dyDescent="0.35">
      <c r="A66" s="1">
        <v>110</v>
      </c>
      <c r="B66" s="7" t="s">
        <v>36</v>
      </c>
      <c r="C66" s="10">
        <v>148.04</v>
      </c>
      <c r="D66" s="10">
        <v>296.10000000000002</v>
      </c>
      <c r="E66" s="10">
        <v>414.54</v>
      </c>
      <c r="F66" s="10">
        <v>207.28</v>
      </c>
      <c r="G66" s="1">
        <v>207.28</v>
      </c>
      <c r="H66" s="1"/>
      <c r="I66" s="1"/>
      <c r="J66" s="1"/>
      <c r="K66" s="1"/>
      <c r="L66" s="1"/>
      <c r="M66" s="1"/>
      <c r="N66" s="1"/>
      <c r="O66" s="1"/>
      <c r="P66" s="1"/>
      <c r="Q66" s="1"/>
      <c r="R66" s="1"/>
      <c r="S66" s="1"/>
      <c r="T66" s="1"/>
      <c r="U66" s="1"/>
      <c r="V66" s="1"/>
      <c r="W66" s="1"/>
      <c r="X66" s="1"/>
      <c r="Y66" s="1"/>
      <c r="Z66" s="1"/>
    </row>
    <row r="67" spans="1:26" ht="15.75" customHeight="1" x14ac:dyDescent="0.35">
      <c r="A67" s="1">
        <v>120</v>
      </c>
      <c r="B67" s="7" t="s">
        <v>37</v>
      </c>
      <c r="C67" s="10">
        <v>160.91999999999999</v>
      </c>
      <c r="D67" s="10">
        <v>321.85000000000002</v>
      </c>
      <c r="E67" s="10">
        <v>450.59</v>
      </c>
      <c r="F67" s="10">
        <v>225.29</v>
      </c>
      <c r="G67" s="1">
        <v>225.29</v>
      </c>
      <c r="H67" s="1"/>
      <c r="I67" s="1"/>
      <c r="J67" s="1"/>
      <c r="K67" s="1"/>
      <c r="L67" s="1"/>
      <c r="M67" s="1"/>
      <c r="N67" s="1"/>
      <c r="O67" s="1"/>
      <c r="P67" s="1"/>
      <c r="Q67" s="1"/>
      <c r="R67" s="1"/>
      <c r="S67" s="1"/>
      <c r="T67" s="1"/>
      <c r="U67" s="1"/>
      <c r="V67" s="1"/>
      <c r="W67" s="1"/>
      <c r="X67" s="1"/>
      <c r="Y67" s="1"/>
      <c r="Z67" s="1"/>
    </row>
    <row r="68" spans="1:26" ht="15.75" customHeight="1" x14ac:dyDescent="0.35">
      <c r="A68" s="1">
        <v>130</v>
      </c>
      <c r="B68" s="7" t="s">
        <v>38</v>
      </c>
      <c r="C68" s="10">
        <v>173.8</v>
      </c>
      <c r="D68" s="10">
        <v>347.6</v>
      </c>
      <c r="E68" s="10">
        <v>486.62</v>
      </c>
      <c r="F68" s="10">
        <v>243.31</v>
      </c>
      <c r="G68" s="1">
        <v>243.31</v>
      </c>
      <c r="H68" s="1"/>
      <c r="I68" s="1"/>
      <c r="J68" s="1"/>
      <c r="K68" s="1"/>
      <c r="L68" s="1"/>
      <c r="M68" s="1"/>
      <c r="N68" s="1"/>
      <c r="O68" s="1"/>
      <c r="P68" s="1"/>
      <c r="Q68" s="1"/>
      <c r="R68" s="1"/>
      <c r="S68" s="1"/>
      <c r="T68" s="1"/>
      <c r="U68" s="1"/>
      <c r="V68" s="1"/>
      <c r="W68" s="1"/>
      <c r="X68" s="1"/>
      <c r="Y68" s="1"/>
      <c r="Z68" s="1"/>
    </row>
    <row r="69" spans="1:26" ht="15.75" customHeight="1" x14ac:dyDescent="0.35">
      <c r="A69" s="1">
        <v>140</v>
      </c>
      <c r="B69" s="7" t="s">
        <v>39</v>
      </c>
      <c r="C69" s="10">
        <v>186.67</v>
      </c>
      <c r="D69" s="10">
        <v>373.34</v>
      </c>
      <c r="E69" s="10">
        <v>522.67999999999995</v>
      </c>
      <c r="F69" s="10">
        <v>261.33999999999997</v>
      </c>
      <c r="G69" s="1">
        <v>261.33999999999997</v>
      </c>
      <c r="H69" s="1"/>
      <c r="I69" s="1"/>
      <c r="J69" s="1"/>
      <c r="K69" s="1"/>
      <c r="L69" s="1"/>
      <c r="M69" s="1"/>
      <c r="N69" s="1"/>
      <c r="O69" s="1"/>
      <c r="P69" s="1"/>
      <c r="Q69" s="1"/>
      <c r="R69" s="1"/>
      <c r="S69" s="1"/>
      <c r="T69" s="1"/>
      <c r="U69" s="1"/>
      <c r="V69" s="1"/>
      <c r="W69" s="1"/>
      <c r="X69" s="1"/>
      <c r="Y69" s="1"/>
      <c r="Z69" s="1"/>
    </row>
    <row r="70" spans="1:26" ht="15.75" customHeight="1" x14ac:dyDescent="0.35">
      <c r="A70" s="1">
        <v>150</v>
      </c>
      <c r="B70" s="7" t="s">
        <v>40</v>
      </c>
      <c r="C70" s="10">
        <v>199.55</v>
      </c>
      <c r="D70" s="10">
        <v>399.09</v>
      </c>
      <c r="E70" s="10">
        <v>558.73</v>
      </c>
      <c r="F70" s="10">
        <v>279.36</v>
      </c>
      <c r="G70" s="1">
        <v>279.36</v>
      </c>
      <c r="H70" s="1"/>
      <c r="I70" s="1"/>
      <c r="J70" s="1"/>
      <c r="K70" s="1"/>
      <c r="L70" s="1"/>
      <c r="M70" s="1"/>
      <c r="N70" s="1"/>
      <c r="O70" s="1"/>
      <c r="P70" s="1"/>
      <c r="Q70" s="1"/>
      <c r="R70" s="1"/>
      <c r="S70" s="1"/>
      <c r="T70" s="1"/>
      <c r="U70" s="1"/>
      <c r="V70" s="1"/>
      <c r="W70" s="1"/>
      <c r="X70" s="1"/>
      <c r="Y70" s="1"/>
      <c r="Z70" s="1"/>
    </row>
    <row r="71" spans="1:26" ht="15.75" customHeight="1" x14ac:dyDescent="0.35">
      <c r="A71" s="1">
        <v>160</v>
      </c>
      <c r="B71" s="7" t="s">
        <v>41</v>
      </c>
      <c r="C71" s="10">
        <v>212.42</v>
      </c>
      <c r="D71" s="10">
        <v>424.84</v>
      </c>
      <c r="E71" s="10">
        <v>594.78</v>
      </c>
      <c r="F71" s="10">
        <v>297.38</v>
      </c>
      <c r="G71" s="1">
        <v>297.38</v>
      </c>
      <c r="H71" s="1"/>
      <c r="I71" s="1"/>
      <c r="J71" s="1"/>
      <c r="K71" s="1"/>
      <c r="L71" s="1"/>
      <c r="M71" s="1"/>
      <c r="N71" s="1"/>
      <c r="O71" s="1"/>
      <c r="P71" s="1"/>
      <c r="Q71" s="1"/>
      <c r="R71" s="1"/>
      <c r="S71" s="1"/>
      <c r="T71" s="1"/>
      <c r="U71" s="1"/>
      <c r="V71" s="1"/>
      <c r="W71" s="1"/>
      <c r="X71" s="1"/>
      <c r="Y71" s="1"/>
      <c r="Z71" s="1"/>
    </row>
    <row r="72" spans="1:26" ht="15.75" customHeight="1" x14ac:dyDescent="0.35">
      <c r="A72" s="1">
        <v>170</v>
      </c>
      <c r="B72" s="7" t="s">
        <v>42</v>
      </c>
      <c r="C72" s="10">
        <v>225.29</v>
      </c>
      <c r="D72" s="10">
        <v>450.59</v>
      </c>
      <c r="E72" s="10">
        <v>630.83000000000004</v>
      </c>
      <c r="F72" s="10">
        <v>315.41000000000003</v>
      </c>
      <c r="G72" s="1">
        <v>315.41000000000003</v>
      </c>
      <c r="H72" s="1"/>
      <c r="I72" s="1"/>
      <c r="J72" s="1"/>
      <c r="K72" s="1"/>
      <c r="L72" s="1"/>
      <c r="M72" s="1"/>
      <c r="N72" s="1"/>
      <c r="O72" s="1"/>
      <c r="P72" s="1"/>
      <c r="Q72" s="1"/>
      <c r="R72" s="1"/>
      <c r="S72" s="1"/>
      <c r="T72" s="1"/>
      <c r="U72" s="1"/>
      <c r="V72" s="1"/>
      <c r="W72" s="1"/>
      <c r="X72" s="1"/>
      <c r="Y72" s="1"/>
      <c r="Z72" s="1"/>
    </row>
    <row r="73" spans="1:26" ht="15.75" customHeight="1" x14ac:dyDescent="0.35">
      <c r="A73" s="1">
        <v>180</v>
      </c>
      <c r="B73" s="7" t="s">
        <v>43</v>
      </c>
      <c r="C73" s="10">
        <v>247.82</v>
      </c>
      <c r="D73" s="10">
        <v>495.65</v>
      </c>
      <c r="E73" s="10">
        <v>693.91</v>
      </c>
      <c r="F73" s="10">
        <v>346.95</v>
      </c>
      <c r="G73" s="1">
        <v>346.95</v>
      </c>
      <c r="H73" s="1"/>
      <c r="I73" s="1"/>
      <c r="J73" s="1"/>
      <c r="K73" s="1"/>
      <c r="L73" s="1"/>
      <c r="M73" s="1"/>
      <c r="N73" s="1"/>
      <c r="O73" s="1"/>
      <c r="P73" s="1"/>
      <c r="Q73" s="1"/>
      <c r="R73" s="1"/>
      <c r="S73" s="1"/>
      <c r="T73" s="1"/>
      <c r="U73" s="1"/>
      <c r="V73" s="1"/>
      <c r="W73" s="1"/>
      <c r="X73" s="1"/>
      <c r="Y73" s="1"/>
      <c r="Z73" s="1"/>
    </row>
    <row r="74" spans="1:26" ht="15.75" customHeight="1" x14ac:dyDescent="0.35">
      <c r="A74" s="1">
        <v>190</v>
      </c>
      <c r="B74" s="7" t="s">
        <v>44</v>
      </c>
      <c r="C74" s="10">
        <v>272.60000000000002</v>
      </c>
      <c r="D74" s="10">
        <v>545.21</v>
      </c>
      <c r="E74" s="10">
        <v>763.3</v>
      </c>
      <c r="F74" s="10">
        <v>381.65</v>
      </c>
      <c r="G74" s="1">
        <v>381.65</v>
      </c>
      <c r="H74" s="1"/>
      <c r="I74" s="1"/>
      <c r="J74" s="1"/>
      <c r="K74" s="1"/>
      <c r="L74" s="1"/>
      <c r="M74" s="1"/>
      <c r="N74" s="1"/>
      <c r="O74" s="1"/>
      <c r="P74" s="1"/>
      <c r="Q74" s="1"/>
      <c r="R74" s="1"/>
      <c r="S74" s="1"/>
      <c r="T74" s="1"/>
      <c r="U74" s="1"/>
      <c r="V74" s="1"/>
      <c r="W74" s="1"/>
      <c r="X74" s="1"/>
      <c r="Y74" s="1"/>
      <c r="Z74" s="1"/>
    </row>
    <row r="75" spans="1:26" ht="15.75" customHeight="1" x14ac:dyDescent="0.35">
      <c r="A75" s="1">
        <v>200</v>
      </c>
      <c r="B75" s="7" t="s">
        <v>45</v>
      </c>
      <c r="C75" s="10">
        <v>299.86</v>
      </c>
      <c r="D75" s="10">
        <v>599.74</v>
      </c>
      <c r="E75" s="10">
        <v>839.63</v>
      </c>
      <c r="F75" s="10">
        <v>419.81</v>
      </c>
      <c r="G75" s="1">
        <v>419.81</v>
      </c>
      <c r="H75" s="1"/>
      <c r="I75" s="1"/>
      <c r="J75" s="1"/>
      <c r="K75" s="1"/>
      <c r="L75" s="1"/>
      <c r="M75" s="1"/>
      <c r="N75" s="1"/>
      <c r="O75" s="1"/>
      <c r="P75" s="1"/>
      <c r="Q75" s="1"/>
      <c r="R75" s="1"/>
      <c r="S75" s="1"/>
      <c r="T75" s="1"/>
      <c r="U75" s="1"/>
      <c r="V75" s="1"/>
      <c r="W75" s="1"/>
      <c r="X75" s="1"/>
      <c r="Y75" s="1"/>
      <c r="Z75" s="1"/>
    </row>
    <row r="76" spans="1:26" ht="15.75" customHeight="1" x14ac:dyDescent="0.35">
      <c r="A76" s="1">
        <v>300</v>
      </c>
      <c r="B76" s="7" t="s">
        <v>46</v>
      </c>
      <c r="C76" s="10">
        <v>329.85</v>
      </c>
      <c r="D76" s="10">
        <v>659.71</v>
      </c>
      <c r="E76" s="10">
        <v>923.6</v>
      </c>
      <c r="F76" s="10">
        <v>461.79</v>
      </c>
      <c r="G76" s="1">
        <v>461.79</v>
      </c>
      <c r="H76" s="1"/>
      <c r="I76" s="1"/>
      <c r="J76" s="1"/>
      <c r="K76" s="1"/>
      <c r="L76" s="1"/>
      <c r="M76" s="1"/>
      <c r="N76" s="1"/>
      <c r="O76" s="1"/>
      <c r="P76" s="1"/>
      <c r="Q76" s="1"/>
      <c r="R76" s="1"/>
      <c r="S76" s="1"/>
      <c r="T76" s="1"/>
      <c r="U76" s="1"/>
      <c r="V76" s="1"/>
      <c r="W76" s="1"/>
      <c r="X76" s="1"/>
      <c r="Y76" s="1"/>
      <c r="Z76" s="1"/>
    </row>
    <row r="77" spans="1:26" ht="15.75" customHeight="1" x14ac:dyDescent="0.35">
      <c r="A77" s="1"/>
      <c r="B77" s="2"/>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2"/>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2"/>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2"/>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2"/>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2"/>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2"/>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2"/>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2"/>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2"/>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2"/>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2"/>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2"/>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2"/>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2"/>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2"/>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2"/>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2"/>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2"/>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2"/>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2"/>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2"/>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2"/>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2"/>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selectLockedCells="1" selectUnlockedCells="1"/>
  <mergeCells count="4">
    <mergeCell ref="B5:F5"/>
    <mergeCell ref="C10:F10"/>
    <mergeCell ref="B19:F19"/>
    <mergeCell ref="C24:F2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998"/>
  <sheetViews>
    <sheetView showGridLines="0" showRowColHeaders="0" tabSelected="1" workbookViewId="0">
      <selection activeCell="F7" sqref="F7"/>
    </sheetView>
  </sheetViews>
  <sheetFormatPr defaultColWidth="12.6328125" defaultRowHeight="15" customHeight="1" x14ac:dyDescent="0.35"/>
  <cols>
    <col min="1" max="1" width="2.90625" style="12" customWidth="1"/>
    <col min="2" max="2" width="41.08984375" style="12" customWidth="1"/>
    <col min="3" max="3" width="29.36328125" style="12" customWidth="1"/>
    <col min="4" max="4" width="28" style="12" customWidth="1"/>
    <col min="5" max="5" width="28.08984375" style="12" customWidth="1"/>
    <col min="6" max="6" width="12.6328125" style="12" customWidth="1"/>
    <col min="7" max="7" width="9.08984375" style="12" customWidth="1"/>
    <col min="8" max="8" width="47.26953125" style="12" customWidth="1"/>
    <col min="9" max="26" width="9.08984375" style="12" customWidth="1"/>
    <col min="27" max="16384" width="12.6328125" style="12"/>
  </cols>
  <sheetData>
    <row r="1" spans="1:26" ht="15.5" x14ac:dyDescent="0.35">
      <c r="A1" s="11"/>
      <c r="B1" s="11"/>
      <c r="C1" s="11"/>
      <c r="D1" s="11"/>
      <c r="E1" s="11"/>
      <c r="F1" s="11"/>
      <c r="G1" s="11"/>
      <c r="H1" s="11"/>
      <c r="I1" s="11"/>
      <c r="J1" s="11"/>
      <c r="K1" s="11"/>
      <c r="L1" s="11"/>
      <c r="M1" s="11"/>
      <c r="N1" s="11"/>
      <c r="O1" s="11"/>
      <c r="P1" s="11"/>
      <c r="Q1" s="11"/>
      <c r="R1" s="11"/>
      <c r="S1" s="11"/>
      <c r="T1" s="11"/>
      <c r="U1" s="11"/>
      <c r="V1" s="11"/>
      <c r="W1" s="11"/>
      <c r="X1" s="11"/>
      <c r="Y1" s="11"/>
      <c r="Z1" s="11"/>
    </row>
    <row r="2" spans="1:26" ht="25.5" customHeight="1" x14ac:dyDescent="0.35">
      <c r="A2" s="11"/>
      <c r="B2" s="44" t="s">
        <v>48</v>
      </c>
      <c r="C2" s="45"/>
      <c r="D2" s="45"/>
      <c r="E2" s="46"/>
      <c r="F2" s="11"/>
      <c r="G2" s="11"/>
      <c r="H2" s="11"/>
      <c r="I2" s="11"/>
      <c r="J2" s="11"/>
      <c r="K2" s="11"/>
      <c r="L2" s="11"/>
      <c r="M2" s="11"/>
      <c r="N2" s="11"/>
      <c r="O2" s="11"/>
      <c r="P2" s="11"/>
      <c r="Q2" s="11"/>
      <c r="R2" s="11"/>
      <c r="S2" s="11"/>
      <c r="T2" s="11"/>
      <c r="U2" s="11"/>
      <c r="V2" s="11"/>
      <c r="W2" s="11"/>
      <c r="X2" s="11"/>
      <c r="Y2" s="11"/>
      <c r="Z2" s="11"/>
    </row>
    <row r="3" spans="1:26" ht="106.5" customHeight="1" x14ac:dyDescent="0.35">
      <c r="A3" s="11"/>
      <c r="B3" s="47" t="s">
        <v>69</v>
      </c>
      <c r="C3" s="48"/>
      <c r="D3" s="48"/>
      <c r="E3" s="48"/>
      <c r="F3" s="11"/>
      <c r="G3" s="11"/>
      <c r="H3" s="11"/>
      <c r="I3" s="11"/>
      <c r="J3" s="11"/>
      <c r="K3" s="11"/>
      <c r="L3" s="11"/>
      <c r="M3" s="11"/>
      <c r="N3" s="11"/>
      <c r="O3" s="11"/>
      <c r="P3" s="11"/>
      <c r="Q3" s="11"/>
      <c r="R3" s="11"/>
      <c r="S3" s="11"/>
      <c r="T3" s="11"/>
      <c r="U3" s="11"/>
      <c r="V3" s="11"/>
      <c r="W3" s="11"/>
      <c r="X3" s="11"/>
      <c r="Y3" s="11"/>
      <c r="Z3" s="11"/>
    </row>
    <row r="4" spans="1:26" ht="53.25" customHeight="1" x14ac:dyDescent="0.35">
      <c r="A4" s="11"/>
      <c r="B4" s="47" t="s">
        <v>49</v>
      </c>
      <c r="C4" s="48"/>
      <c r="D4" s="48"/>
      <c r="E4" s="48"/>
      <c r="F4" s="11"/>
      <c r="G4" s="11"/>
      <c r="H4" s="13"/>
      <c r="I4" s="11"/>
      <c r="J4" s="11"/>
      <c r="K4" s="11"/>
      <c r="L4" s="11"/>
      <c r="M4" s="11"/>
      <c r="N4" s="11"/>
      <c r="O4" s="11"/>
      <c r="P4" s="11"/>
      <c r="Q4" s="11"/>
      <c r="R4" s="11"/>
      <c r="S4" s="11"/>
      <c r="T4" s="11"/>
      <c r="U4" s="11"/>
      <c r="V4" s="11"/>
      <c r="W4" s="11"/>
      <c r="X4" s="11"/>
      <c r="Y4" s="11"/>
      <c r="Z4" s="11"/>
    </row>
    <row r="5" spans="1:26" ht="15.75" customHeight="1" x14ac:dyDescent="0.35">
      <c r="A5" s="11"/>
      <c r="B5" s="11"/>
      <c r="C5" s="11"/>
      <c r="D5" s="11"/>
      <c r="E5" s="11"/>
      <c r="F5" s="11"/>
      <c r="G5" s="11"/>
      <c r="H5" s="11"/>
      <c r="I5" s="11"/>
      <c r="J5" s="11"/>
      <c r="K5" s="11"/>
      <c r="L5" s="11"/>
      <c r="M5" s="11"/>
      <c r="N5" s="11"/>
      <c r="O5" s="11"/>
      <c r="P5" s="11"/>
      <c r="Q5" s="11"/>
      <c r="R5" s="11"/>
      <c r="S5" s="11"/>
      <c r="T5" s="11"/>
      <c r="U5" s="11"/>
      <c r="V5" s="11"/>
      <c r="W5" s="11"/>
      <c r="X5" s="11"/>
      <c r="Y5" s="11"/>
      <c r="Z5" s="11"/>
    </row>
    <row r="6" spans="1:26" ht="21.75" customHeight="1" x14ac:dyDescent="0.35">
      <c r="A6" s="11"/>
      <c r="B6" s="14" t="s">
        <v>50</v>
      </c>
      <c r="C6" s="15"/>
      <c r="D6" s="16" t="s">
        <v>51</v>
      </c>
      <c r="E6" s="11"/>
      <c r="F6" s="11"/>
      <c r="G6" s="11"/>
      <c r="H6" s="11"/>
      <c r="I6" s="11"/>
      <c r="J6" s="11"/>
      <c r="K6" s="11"/>
      <c r="L6" s="11"/>
      <c r="M6" s="11"/>
      <c r="N6" s="11"/>
      <c r="O6" s="11"/>
      <c r="P6" s="11"/>
      <c r="Q6" s="11"/>
      <c r="R6" s="11"/>
      <c r="S6" s="11"/>
      <c r="T6" s="11"/>
      <c r="U6" s="11"/>
      <c r="V6" s="11"/>
      <c r="W6" s="11"/>
      <c r="X6" s="11"/>
      <c r="Y6" s="11"/>
      <c r="Z6" s="11"/>
    </row>
    <row r="7" spans="1:26" ht="34.5" customHeight="1" x14ac:dyDescent="0.35">
      <c r="A7" s="11"/>
      <c r="B7" s="17" t="s">
        <v>52</v>
      </c>
      <c r="C7" s="18"/>
      <c r="D7" s="49" t="s">
        <v>71</v>
      </c>
      <c r="E7" s="50"/>
      <c r="F7" s="11"/>
      <c r="G7" s="11"/>
      <c r="H7" s="11"/>
      <c r="I7" s="11"/>
      <c r="J7" s="11"/>
      <c r="K7" s="11"/>
      <c r="L7" s="11"/>
      <c r="M7" s="11"/>
      <c r="N7" s="11"/>
      <c r="O7" s="11"/>
      <c r="P7" s="11"/>
      <c r="Q7" s="11"/>
      <c r="R7" s="11"/>
      <c r="S7" s="11"/>
      <c r="T7" s="11"/>
      <c r="U7" s="11"/>
      <c r="V7" s="11"/>
      <c r="W7" s="11"/>
      <c r="X7" s="11"/>
      <c r="Y7" s="11"/>
      <c r="Z7" s="11"/>
    </row>
    <row r="8" spans="1:26" ht="21" customHeight="1" x14ac:dyDescent="0.35">
      <c r="A8" s="11"/>
      <c r="B8" s="11"/>
      <c r="C8" s="11"/>
      <c r="D8" s="50"/>
      <c r="E8" s="50"/>
      <c r="F8" s="11"/>
      <c r="G8" s="11"/>
      <c r="H8" s="11"/>
      <c r="I8" s="11"/>
      <c r="J8" s="11"/>
      <c r="K8" s="11"/>
      <c r="L8" s="11"/>
      <c r="M8" s="11"/>
      <c r="N8" s="11"/>
      <c r="O8" s="11"/>
      <c r="P8" s="11"/>
      <c r="Q8" s="11"/>
      <c r="R8" s="11"/>
      <c r="S8" s="11"/>
      <c r="T8" s="11"/>
      <c r="U8" s="11"/>
      <c r="V8" s="11"/>
      <c r="W8" s="11"/>
      <c r="X8" s="11"/>
      <c r="Y8" s="11"/>
      <c r="Z8" s="11"/>
    </row>
    <row r="9" spans="1:26" ht="15.5" x14ac:dyDescent="0.35">
      <c r="A9" s="11"/>
      <c r="B9" s="11"/>
      <c r="C9" s="11"/>
      <c r="D9" s="51" t="s">
        <v>53</v>
      </c>
      <c r="E9" s="48"/>
      <c r="F9" s="11"/>
      <c r="G9" s="11"/>
      <c r="H9" s="11"/>
      <c r="I9" s="11"/>
      <c r="J9" s="11"/>
      <c r="K9" s="11"/>
      <c r="L9" s="11"/>
      <c r="M9" s="11"/>
      <c r="N9" s="11"/>
      <c r="O9" s="11"/>
      <c r="P9" s="11"/>
      <c r="Q9" s="11"/>
      <c r="R9" s="11"/>
      <c r="S9" s="11"/>
      <c r="T9" s="11"/>
      <c r="U9" s="11"/>
      <c r="V9" s="11"/>
      <c r="W9" s="11"/>
      <c r="X9" s="11"/>
      <c r="Y9" s="11"/>
      <c r="Z9" s="11"/>
    </row>
    <row r="10" spans="1:26" ht="15.5" x14ac:dyDescent="0.35">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9.5" customHeight="1" x14ac:dyDescent="0.4">
      <c r="A11" s="11"/>
      <c r="B11" s="19" t="s">
        <v>54</v>
      </c>
      <c r="C11" s="20" t="s">
        <v>55</v>
      </c>
      <c r="D11" s="20" t="s">
        <v>19</v>
      </c>
      <c r="E11" s="21" t="s">
        <v>47</v>
      </c>
      <c r="F11" s="11"/>
      <c r="G11" s="11"/>
      <c r="H11" s="11"/>
      <c r="I11" s="11"/>
      <c r="J11" s="11"/>
      <c r="K11" s="11"/>
      <c r="L11" s="11"/>
      <c r="M11" s="11"/>
      <c r="N11" s="11"/>
      <c r="O11" s="11"/>
      <c r="P11" s="11"/>
      <c r="Q11" s="11"/>
      <c r="R11" s="11"/>
      <c r="S11" s="11"/>
      <c r="T11" s="11"/>
      <c r="U11" s="11"/>
      <c r="V11" s="11"/>
      <c r="W11" s="11"/>
      <c r="X11" s="11"/>
      <c r="Y11" s="11"/>
      <c r="Z11" s="11"/>
    </row>
    <row r="12" spans="1:26" ht="18" x14ac:dyDescent="0.35">
      <c r="A12" s="11"/>
      <c r="B12" s="22" t="s">
        <v>56</v>
      </c>
      <c r="C12" s="23" t="e">
        <f>C13/26</f>
        <v>#N/A</v>
      </c>
      <c r="D12" s="23" t="e">
        <f t="array" ref="D12">INDEX('Plan information'!C27:G46, MATCH('Plan information'!D2, 'Plan information'!B27:B46,0), MATCH('Medical Plan Comparison Tool'!C7,'Plan information'!C26:G26,0))</f>
        <v>#N/A</v>
      </c>
      <c r="E12" s="24" t="e">
        <f t="array" ref="E12">INDEX('Plan information'!C57:G76, MATCH('Plan information'!D2, 'Plan information'!B57:B76,0), MATCH('Medical Plan Comparison Tool'!C7,'Plan information'!C56:G56,0))</f>
        <v>#N/A</v>
      </c>
      <c r="F12" s="11"/>
      <c r="G12" s="11"/>
      <c r="H12" s="11"/>
      <c r="I12" s="11"/>
      <c r="J12" s="11"/>
      <c r="K12" s="11"/>
      <c r="L12" s="11"/>
      <c r="M12" s="11"/>
      <c r="N12" s="11"/>
      <c r="O12" s="11"/>
      <c r="P12" s="11"/>
      <c r="Q12" s="11"/>
      <c r="R12" s="11"/>
      <c r="S12" s="11"/>
      <c r="T12" s="11"/>
      <c r="U12" s="11"/>
      <c r="V12" s="11"/>
      <c r="W12" s="11"/>
      <c r="X12" s="11"/>
      <c r="Y12" s="11"/>
      <c r="Z12" s="11"/>
    </row>
    <row r="13" spans="1:26" ht="18" x14ac:dyDescent="0.35">
      <c r="A13" s="11"/>
      <c r="B13" s="25" t="s">
        <v>57</v>
      </c>
      <c r="C13" s="26" t="e" cm="1">
        <f t="array" ref="C13">_xlfn.IFS($C$7="Employee Only", 'Plan information'!C14, $C$7="Employee + 1", 'Plan information'!D14, $C$7="Family", 'Plan information'!E14, $C$7="2-Employee Couple Family Subscriber", 'Plan information'!F14, $C$7="2-Employee Couple Family Spouse/DP", 'Plan information'!G14)</f>
        <v>#N/A</v>
      </c>
      <c r="D13" s="26" t="e">
        <f t="shared" ref="D13:E13" si="0">D12*26</f>
        <v>#N/A</v>
      </c>
      <c r="E13" s="27" t="e">
        <f t="shared" si="0"/>
        <v>#N/A</v>
      </c>
      <c r="F13" s="11"/>
      <c r="G13" s="11"/>
      <c r="H13" s="11"/>
      <c r="I13" s="11"/>
      <c r="J13" s="11"/>
      <c r="K13" s="11"/>
      <c r="L13" s="11"/>
      <c r="M13" s="11"/>
      <c r="N13" s="11"/>
      <c r="O13" s="11"/>
      <c r="P13" s="11"/>
      <c r="Q13" s="11"/>
      <c r="R13" s="11"/>
      <c r="S13" s="11"/>
      <c r="T13" s="11"/>
      <c r="U13" s="11"/>
      <c r="V13" s="11"/>
      <c r="W13" s="11"/>
      <c r="X13" s="11"/>
      <c r="Y13" s="11"/>
      <c r="Z13" s="11"/>
    </row>
    <row r="14" spans="1:26" ht="18" x14ac:dyDescent="0.35">
      <c r="A14" s="11"/>
      <c r="B14" s="22" t="s">
        <v>58</v>
      </c>
      <c r="C14" s="23" t="e" cm="1">
        <f t="array" ref="C14">_xlfn.IFS($C$7="Employee Only", 'Plan information'!C15, $C$7="Employee + 1", 'Plan information'!D15, $C$7="Family", 'Plan information'!E15, $C$7="2-Employee Couple Family Subscriber", 'Plan information'!F15, $C$7="2-Employee Couple Family Spouse/DP", 'Plan information'!G15)</f>
        <v>#N/A</v>
      </c>
      <c r="D14" s="23" t="e" cm="1">
        <f t="array" ref="D14">_xlfn.IFS($C$7="Employee Only", 'Plan information'!C23, $C$7="Employee + 1", 'Plan information'!D23, $C$7="Family", 'Plan information'!E23, $C$7="2-Employee Couple Family Subscriber", 'Plan information'!F23, $C$7="2-Employee Couple Family Spouse/DP", 'Plan information'!G23)</f>
        <v>#N/A</v>
      </c>
      <c r="E14" s="24" t="e" cm="1">
        <f t="array" ref="E14">_xlfn.IFS($C$7="Employee Only", 'Plan information'!C53, $C$7="Employee + 1", 'Plan information'!D53, $C$7="Family", 'Plan information'!E53, $C$7="2-Employee Couple Family Subscriber", 'Plan information'!F53, $C$7="2-Employee Couple Family Spouse/DP", 'Plan information'!G53)</f>
        <v>#N/A</v>
      </c>
      <c r="F14" s="11"/>
      <c r="G14" s="11"/>
      <c r="H14" s="11"/>
      <c r="I14" s="11"/>
      <c r="J14" s="11"/>
      <c r="K14" s="11"/>
      <c r="L14" s="11"/>
      <c r="M14" s="11"/>
      <c r="N14" s="11"/>
      <c r="O14" s="11"/>
      <c r="P14" s="11"/>
      <c r="Q14" s="11"/>
      <c r="R14" s="11"/>
      <c r="S14" s="11"/>
      <c r="T14" s="11"/>
      <c r="U14" s="11"/>
      <c r="V14" s="11"/>
      <c r="W14" s="11"/>
      <c r="X14" s="11"/>
      <c r="Y14" s="11"/>
      <c r="Z14" s="11"/>
    </row>
    <row r="15" spans="1:26" ht="35" x14ac:dyDescent="0.35">
      <c r="A15" s="11"/>
      <c r="B15" s="25" t="s">
        <v>59</v>
      </c>
      <c r="C15" s="40" t="s">
        <v>60</v>
      </c>
      <c r="D15" s="41"/>
      <c r="E15" s="27" t="e" cm="1">
        <f t="array" ref="E15">_xlfn.IFS($C$7="Employee Only", 'Plan information'!C54, $C$7="Employee + 1", 'Plan information'!D54, $C$7="Family", 'Plan information'!E54, $C$7="2-Employee Couple Family Subscriber", 'Plan information'!F54, $C$7="2-Employee Couple Family Spouse/DP", 'Plan information'!G54)</f>
        <v>#N/A</v>
      </c>
      <c r="F15" s="11"/>
      <c r="G15" s="11"/>
      <c r="H15" s="11"/>
      <c r="I15" s="11"/>
      <c r="J15" s="11"/>
      <c r="K15" s="11"/>
      <c r="L15" s="11"/>
      <c r="M15" s="11"/>
      <c r="N15" s="11"/>
      <c r="O15" s="11"/>
      <c r="P15" s="11"/>
      <c r="Q15" s="11"/>
      <c r="R15" s="11"/>
      <c r="S15" s="11"/>
      <c r="T15" s="11"/>
      <c r="U15" s="11"/>
      <c r="V15" s="11"/>
      <c r="W15" s="11"/>
      <c r="X15" s="11"/>
      <c r="Y15" s="11"/>
      <c r="Z15" s="11"/>
    </row>
    <row r="16" spans="1:26" ht="35" x14ac:dyDescent="0.35">
      <c r="A16" s="11"/>
      <c r="B16" s="22" t="s">
        <v>61</v>
      </c>
      <c r="C16" s="23" t="e">
        <f>C13+C14</f>
        <v>#N/A</v>
      </c>
      <c r="D16" s="23" t="e">
        <f>D14+D13</f>
        <v>#N/A</v>
      </c>
      <c r="E16" s="24" t="e">
        <f>E13+E14+E15</f>
        <v>#N/A</v>
      </c>
      <c r="F16" s="11"/>
      <c r="G16" s="11"/>
      <c r="H16" s="11"/>
      <c r="I16" s="11"/>
      <c r="J16" s="11"/>
      <c r="K16" s="11"/>
      <c r="L16" s="11"/>
      <c r="M16" s="11"/>
      <c r="N16" s="11"/>
      <c r="O16" s="11"/>
      <c r="P16" s="11"/>
      <c r="Q16" s="11"/>
      <c r="R16" s="11"/>
      <c r="S16" s="11"/>
      <c r="T16" s="11"/>
      <c r="U16" s="11"/>
      <c r="V16" s="11"/>
      <c r="W16" s="11"/>
      <c r="X16" s="11"/>
      <c r="Y16" s="11"/>
      <c r="Z16" s="11"/>
    </row>
    <row r="17" spans="1:26" ht="18" x14ac:dyDescent="0.35">
      <c r="A17" s="11"/>
      <c r="B17" s="28" t="s">
        <v>17</v>
      </c>
      <c r="C17" s="29" t="e" cm="1">
        <f t="array" ref="C17">_xlfn.IFS($C$7="Employee Only", 'Plan information'!C16, $C$7="Employee + 1", 'Plan information'!D16, $C$7="Family", 'Plan information'!E16, $C$7="2-Employee Couple Family Subscriber", 'Plan information'!F16, $C$7="2-Employee Couple Family Spouse/DP", 'Plan information'!G16)</f>
        <v>#N/A</v>
      </c>
      <c r="D17" s="42" t="s">
        <v>62</v>
      </c>
      <c r="E17" s="43"/>
      <c r="F17" s="11"/>
      <c r="G17" s="11"/>
      <c r="H17" s="11"/>
      <c r="I17" s="11"/>
      <c r="J17" s="11"/>
      <c r="K17" s="11"/>
      <c r="L17" s="11"/>
      <c r="M17" s="11"/>
      <c r="N17" s="11"/>
      <c r="O17" s="11"/>
      <c r="P17" s="11"/>
      <c r="Q17" s="11"/>
      <c r="R17" s="11"/>
      <c r="S17" s="11"/>
      <c r="T17" s="11"/>
      <c r="U17" s="11"/>
      <c r="V17" s="11"/>
      <c r="W17" s="11"/>
      <c r="X17" s="11"/>
      <c r="Y17" s="11"/>
      <c r="Z17" s="11"/>
    </row>
    <row r="18" spans="1:26" ht="15.75" customHeight="1" x14ac:dyDescent="0.35">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84" customHeight="1" x14ac:dyDescent="0.35">
      <c r="A19" s="11"/>
      <c r="B19" s="30" t="s">
        <v>63</v>
      </c>
      <c r="C19" s="31" t="s">
        <v>64</v>
      </c>
      <c r="D19" s="31" t="s">
        <v>65</v>
      </c>
      <c r="E19" s="32" t="s">
        <v>66</v>
      </c>
      <c r="F19" s="11"/>
      <c r="G19" s="11"/>
      <c r="H19" s="11"/>
      <c r="I19" s="11"/>
      <c r="J19" s="11"/>
      <c r="K19" s="11"/>
      <c r="L19" s="11"/>
      <c r="M19" s="11"/>
      <c r="N19" s="11"/>
      <c r="O19" s="11"/>
      <c r="P19" s="11"/>
      <c r="Q19" s="11"/>
      <c r="R19" s="11"/>
      <c r="S19" s="11"/>
      <c r="T19" s="11"/>
      <c r="U19" s="11"/>
      <c r="V19" s="11"/>
      <c r="W19" s="11"/>
      <c r="X19" s="11"/>
      <c r="Y19" s="11"/>
      <c r="Z19" s="11"/>
    </row>
    <row r="20" spans="1:26" ht="51" x14ac:dyDescent="0.35">
      <c r="A20" s="11"/>
      <c r="B20" s="33" t="s">
        <v>67</v>
      </c>
      <c r="C20" s="23" t="e">
        <f>C13-C17</f>
        <v>#N/A</v>
      </c>
      <c r="D20" s="23" t="e">
        <f t="shared" ref="D20:E20" si="1">D13</f>
        <v>#N/A</v>
      </c>
      <c r="E20" s="24" t="e">
        <f t="shared" si="1"/>
        <v>#N/A</v>
      </c>
      <c r="F20" s="11"/>
      <c r="G20" s="11"/>
      <c r="H20" s="11"/>
      <c r="I20" s="11"/>
      <c r="J20" s="11"/>
      <c r="K20" s="11"/>
      <c r="L20" s="11"/>
      <c r="M20" s="11"/>
      <c r="N20" s="11"/>
      <c r="O20" s="11"/>
      <c r="P20" s="11"/>
      <c r="Q20" s="11"/>
      <c r="R20" s="11"/>
      <c r="S20" s="11"/>
      <c r="T20" s="11"/>
      <c r="U20" s="11"/>
      <c r="V20" s="11"/>
      <c r="W20" s="11"/>
      <c r="X20" s="11"/>
      <c r="Y20" s="11"/>
      <c r="Z20" s="11"/>
    </row>
    <row r="21" spans="1:26" ht="66.5" x14ac:dyDescent="0.35">
      <c r="A21" s="11"/>
      <c r="B21" s="34" t="s">
        <v>68</v>
      </c>
      <c r="C21" s="29" t="e">
        <f>C16-C17</f>
        <v>#N/A</v>
      </c>
      <c r="D21" s="29" t="e">
        <f t="shared" ref="D21:E21" si="2">D16</f>
        <v>#N/A</v>
      </c>
      <c r="E21" s="35" t="e">
        <f t="shared" si="2"/>
        <v>#N/A</v>
      </c>
      <c r="F21" s="11"/>
      <c r="G21" s="11"/>
      <c r="H21" s="11"/>
      <c r="I21" s="11"/>
      <c r="J21" s="11"/>
      <c r="K21" s="11"/>
      <c r="L21" s="11"/>
      <c r="M21" s="11"/>
      <c r="N21" s="11"/>
      <c r="O21" s="11"/>
      <c r="P21" s="11"/>
      <c r="Q21" s="11"/>
      <c r="R21" s="11"/>
      <c r="S21" s="11"/>
      <c r="T21" s="11"/>
      <c r="U21" s="11"/>
      <c r="V21" s="11"/>
      <c r="W21" s="11"/>
      <c r="X21" s="11"/>
      <c r="Y21" s="11"/>
      <c r="Z21" s="11"/>
    </row>
    <row r="22" spans="1:26" ht="15.5" x14ac:dyDescent="0.35">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5.75" customHeight="1" x14ac:dyDescent="0.35">
      <c r="A23" s="11"/>
      <c r="B23" s="36" t="s">
        <v>70</v>
      </c>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5.75" customHeight="1" x14ac:dyDescent="0.3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5.75" customHeight="1" x14ac:dyDescent="0.3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5.75" customHeight="1" x14ac:dyDescent="0.35">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5.75" customHeight="1" x14ac:dyDescent="0.3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5.75" customHeight="1" x14ac:dyDescent="0.3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5.75" customHeight="1" x14ac:dyDescent="0.3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5.75" customHeight="1" x14ac:dyDescent="0.35">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5.75" customHeight="1" x14ac:dyDescent="0.3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5.75" customHeight="1" x14ac:dyDescent="0.3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5.75" customHeight="1" x14ac:dyDescent="0.3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5.75" customHeight="1" x14ac:dyDescent="0.3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5.75" customHeight="1" x14ac:dyDescent="0.3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5.75" customHeight="1" x14ac:dyDescent="0.3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5.75" customHeight="1" x14ac:dyDescent="0.3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5.75" customHeight="1" x14ac:dyDescent="0.3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5.75" customHeight="1" x14ac:dyDescent="0.3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5.75" customHeight="1" x14ac:dyDescent="0.3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5.75" customHeight="1" x14ac:dyDescent="0.3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5.75" customHeight="1" x14ac:dyDescent="0.3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5.75" customHeight="1" x14ac:dyDescent="0.3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5.75" customHeight="1" x14ac:dyDescent="0.3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5.75" customHeight="1" x14ac:dyDescent="0.3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5.75" customHeight="1" x14ac:dyDescent="0.3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5.75" customHeight="1" x14ac:dyDescent="0.35">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5.75" customHeight="1" x14ac:dyDescent="0.3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5.75" customHeight="1" x14ac:dyDescent="0.3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5.75" customHeight="1" x14ac:dyDescent="0.35">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5.75" customHeight="1" x14ac:dyDescent="0.35">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5.75" customHeight="1" x14ac:dyDescent="0.35">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5.75" customHeight="1" x14ac:dyDescent="0.35">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5.75" customHeight="1" x14ac:dyDescent="0.35">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5.75" customHeight="1" x14ac:dyDescent="0.35">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5.75" customHeight="1" x14ac:dyDescent="0.3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5.75" customHeight="1" x14ac:dyDescent="0.35">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5.75" customHeight="1" x14ac:dyDescent="0.35">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5.75" customHeight="1" x14ac:dyDescent="0.3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5.75" customHeight="1" x14ac:dyDescent="0.3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5.75" customHeight="1" x14ac:dyDescent="0.3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5.75" customHeight="1" x14ac:dyDescent="0.3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5.75" customHeight="1" x14ac:dyDescent="0.3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5.75" customHeight="1" x14ac:dyDescent="0.3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5.75" customHeight="1" x14ac:dyDescent="0.3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5.75" customHeight="1" x14ac:dyDescent="0.3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5.75" customHeight="1" x14ac:dyDescent="0.3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5.75" customHeight="1" x14ac:dyDescent="0.3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5.75" customHeight="1" x14ac:dyDescent="0.3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5.75" customHeight="1" x14ac:dyDescent="0.3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5.75" customHeight="1" x14ac:dyDescent="0.3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5.75" customHeight="1" x14ac:dyDescent="0.3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5.75" customHeight="1" x14ac:dyDescent="0.3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5.75" customHeight="1" x14ac:dyDescent="0.3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5.75" customHeight="1" x14ac:dyDescent="0.3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5.75" customHeight="1" x14ac:dyDescent="0.3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5.75" customHeight="1" x14ac:dyDescent="0.3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5.75" customHeight="1" x14ac:dyDescent="0.3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5.75" customHeight="1" x14ac:dyDescent="0.3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5.75" customHeight="1" x14ac:dyDescent="0.3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5.75" customHeight="1" x14ac:dyDescent="0.3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5.75" customHeight="1" x14ac:dyDescent="0.3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5.75" customHeight="1" x14ac:dyDescent="0.3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5.75" customHeight="1" x14ac:dyDescent="0.3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5.75" customHeight="1" x14ac:dyDescent="0.3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5.75" customHeight="1" x14ac:dyDescent="0.3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5.75" customHeight="1" x14ac:dyDescent="0.3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5.75" customHeight="1" x14ac:dyDescent="0.3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5.75" customHeight="1" x14ac:dyDescent="0.3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5.75" customHeight="1" x14ac:dyDescent="0.3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5.75" customHeight="1" x14ac:dyDescent="0.3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5.75" customHeight="1" x14ac:dyDescent="0.3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5.75" customHeight="1" x14ac:dyDescent="0.3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5.75" customHeight="1" x14ac:dyDescent="0.3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5.75" customHeight="1" x14ac:dyDescent="0.3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5.75" customHeight="1" x14ac:dyDescent="0.3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5.75" customHeight="1" x14ac:dyDescent="0.3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5.75" customHeight="1" x14ac:dyDescent="0.3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5.75" customHeight="1" x14ac:dyDescent="0.3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5.75" customHeight="1" x14ac:dyDescent="0.3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5.75" customHeight="1" x14ac:dyDescent="0.3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5.75" customHeight="1" x14ac:dyDescent="0.3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5.75" customHeight="1" x14ac:dyDescent="0.3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5.75" customHeight="1" x14ac:dyDescent="0.3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5.75" customHeight="1" x14ac:dyDescent="0.3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5.75" customHeight="1" x14ac:dyDescent="0.3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5.75" customHeight="1" x14ac:dyDescent="0.3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5.75" customHeight="1" x14ac:dyDescent="0.3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5.75" customHeight="1" x14ac:dyDescent="0.3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5.75" customHeight="1" x14ac:dyDescent="0.3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5.75" customHeight="1" x14ac:dyDescent="0.3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5.75" customHeight="1" x14ac:dyDescent="0.3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5.75" customHeight="1" x14ac:dyDescent="0.3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5.75" customHeight="1" x14ac:dyDescent="0.3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5.75" customHeight="1" x14ac:dyDescent="0.3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5.75" customHeight="1" x14ac:dyDescent="0.3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5.75" customHeight="1" x14ac:dyDescent="0.3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5.75" customHeight="1" x14ac:dyDescent="0.3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5.75" customHeight="1" x14ac:dyDescent="0.3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5.75" customHeight="1" x14ac:dyDescent="0.3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5.75" customHeight="1" x14ac:dyDescent="0.3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5.75" customHeight="1" x14ac:dyDescent="0.3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5.75" customHeight="1" x14ac:dyDescent="0.3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5.75" customHeight="1" x14ac:dyDescent="0.3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5.75" customHeight="1" x14ac:dyDescent="0.3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5.75" customHeight="1" x14ac:dyDescent="0.3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5.75" customHeight="1" x14ac:dyDescent="0.3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5.75" customHeight="1" x14ac:dyDescent="0.3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5.75" customHeight="1" x14ac:dyDescent="0.3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5.75" customHeight="1" x14ac:dyDescent="0.3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5.75" customHeight="1" x14ac:dyDescent="0.3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5.75" customHeight="1" x14ac:dyDescent="0.3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5.75" customHeight="1" x14ac:dyDescent="0.3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5.75" customHeight="1" x14ac:dyDescent="0.3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5.75" customHeight="1" x14ac:dyDescent="0.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5.75" customHeight="1" x14ac:dyDescent="0.3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5.75" customHeight="1" x14ac:dyDescent="0.3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5.75" customHeight="1" x14ac:dyDescent="0.3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5.75" customHeight="1" x14ac:dyDescent="0.3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5.75" customHeight="1" x14ac:dyDescent="0.3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5.75" customHeight="1" x14ac:dyDescent="0.3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5.75" customHeight="1" x14ac:dyDescent="0.3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5.75" customHeight="1" x14ac:dyDescent="0.3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5.75" customHeight="1" x14ac:dyDescent="0.3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5.75" customHeight="1" x14ac:dyDescent="0.3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5.75" customHeight="1" x14ac:dyDescent="0.3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5.75" customHeight="1" x14ac:dyDescent="0.3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5.75" customHeight="1" x14ac:dyDescent="0.3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5.75" customHeight="1" x14ac:dyDescent="0.3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5.75" customHeight="1" x14ac:dyDescent="0.3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5.75" customHeight="1" x14ac:dyDescent="0.3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5.75" customHeight="1" x14ac:dyDescent="0.3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5.75" customHeight="1" x14ac:dyDescent="0.3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5.75" customHeight="1" x14ac:dyDescent="0.3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5.75" customHeight="1" x14ac:dyDescent="0.3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5.75" customHeight="1" x14ac:dyDescent="0.3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5.75" customHeight="1" x14ac:dyDescent="0.3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5.75" customHeight="1" x14ac:dyDescent="0.3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5.75" customHeight="1" x14ac:dyDescent="0.3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5.75" customHeight="1" x14ac:dyDescent="0.3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5.75" customHeight="1" x14ac:dyDescent="0.3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5.75" customHeight="1" x14ac:dyDescent="0.3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5.75" customHeight="1" x14ac:dyDescent="0.3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5.75" customHeight="1" x14ac:dyDescent="0.3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5.75" customHeight="1" x14ac:dyDescent="0.3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5.75" customHeight="1" x14ac:dyDescent="0.3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5.75" customHeight="1" x14ac:dyDescent="0.3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5.75" customHeight="1" x14ac:dyDescent="0.3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5.75" customHeight="1" x14ac:dyDescent="0.3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5.75" customHeight="1" x14ac:dyDescent="0.3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5.75" customHeight="1" x14ac:dyDescent="0.3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5.75" customHeight="1" x14ac:dyDescent="0.3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5.75" customHeight="1" x14ac:dyDescent="0.3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5.75" customHeight="1" x14ac:dyDescent="0.3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5.75" customHeight="1" x14ac:dyDescent="0.3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5.75" customHeight="1" x14ac:dyDescent="0.3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5.75" customHeight="1" x14ac:dyDescent="0.3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5.75" customHeight="1" x14ac:dyDescent="0.3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5.75" customHeight="1" x14ac:dyDescent="0.3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5.75" customHeight="1" x14ac:dyDescent="0.3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5.75" customHeight="1" x14ac:dyDescent="0.3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5.75" customHeight="1" x14ac:dyDescent="0.3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5.75" customHeight="1" x14ac:dyDescent="0.3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5.75" customHeight="1" x14ac:dyDescent="0.3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5.75" customHeight="1" x14ac:dyDescent="0.3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5.75" customHeight="1" x14ac:dyDescent="0.3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5.75" customHeight="1" x14ac:dyDescent="0.3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5.75" customHeight="1" x14ac:dyDescent="0.3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5.75" customHeight="1" x14ac:dyDescent="0.3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5.75" customHeight="1" x14ac:dyDescent="0.3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5.75" customHeight="1" x14ac:dyDescent="0.3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5.75" customHeight="1" x14ac:dyDescent="0.3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5.75" customHeight="1" x14ac:dyDescent="0.3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5.75" customHeight="1" x14ac:dyDescent="0.3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5.75" customHeight="1" x14ac:dyDescent="0.3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5.75" customHeight="1" x14ac:dyDescent="0.3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5.75" customHeight="1" x14ac:dyDescent="0.3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5.75" customHeight="1" x14ac:dyDescent="0.3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5.75" customHeight="1" x14ac:dyDescent="0.3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5.75" customHeight="1" x14ac:dyDescent="0.3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5.75" customHeight="1" x14ac:dyDescent="0.3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5.75" customHeight="1" x14ac:dyDescent="0.3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5.75" customHeight="1" x14ac:dyDescent="0.3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5.75" customHeight="1" x14ac:dyDescent="0.3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5.75" customHeight="1" x14ac:dyDescent="0.3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5.75" customHeight="1" x14ac:dyDescent="0.3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5.75" customHeight="1" x14ac:dyDescent="0.3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5.75" customHeight="1" x14ac:dyDescent="0.3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5.75" customHeight="1" x14ac:dyDescent="0.3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5.75" customHeight="1" x14ac:dyDescent="0.3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5.75" customHeight="1" x14ac:dyDescent="0.3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5.75" customHeight="1" x14ac:dyDescent="0.3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5.75" customHeight="1" x14ac:dyDescent="0.3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5.75" customHeight="1" x14ac:dyDescent="0.3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5.75" customHeight="1" x14ac:dyDescent="0.3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5.75" customHeight="1" x14ac:dyDescent="0.3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5.75" customHeight="1" x14ac:dyDescent="0.3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5.75" customHeight="1" x14ac:dyDescent="0.3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5.75" customHeight="1" x14ac:dyDescent="0.3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5.75" customHeight="1" x14ac:dyDescent="0.3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5.75" customHeight="1" x14ac:dyDescent="0.3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5.75" customHeight="1" x14ac:dyDescent="0.3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5.75" customHeight="1" x14ac:dyDescent="0.3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5.75" customHeight="1" x14ac:dyDescent="0.3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5.75" customHeight="1" x14ac:dyDescent="0.3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5.75" customHeight="1" x14ac:dyDescent="0.3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5.75" customHeight="1" x14ac:dyDescent="0.3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5.75" customHeight="1" x14ac:dyDescent="0.3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5.75" customHeight="1" x14ac:dyDescent="0.3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5.75" customHeight="1" x14ac:dyDescent="0.3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5.75" customHeight="1" x14ac:dyDescent="0.3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5.75" customHeight="1" x14ac:dyDescent="0.3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5.75" customHeight="1" x14ac:dyDescent="0.3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5.75" customHeight="1" x14ac:dyDescent="0.3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5.75" customHeight="1" x14ac:dyDescent="0.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5.75" customHeight="1" x14ac:dyDescent="0.3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5.75" customHeight="1" x14ac:dyDescent="0.3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5.75" customHeight="1" x14ac:dyDescent="0.3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5.75" customHeight="1" x14ac:dyDescent="0.3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5.75" customHeight="1" x14ac:dyDescent="0.3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5.75" customHeight="1" x14ac:dyDescent="0.3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5.75" customHeight="1" x14ac:dyDescent="0.3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5.75" customHeight="1" x14ac:dyDescent="0.3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5.75" customHeight="1" x14ac:dyDescent="0.3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5.75" customHeight="1" x14ac:dyDescent="0.3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5.75" customHeight="1" x14ac:dyDescent="0.3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5.75" customHeight="1" x14ac:dyDescent="0.3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5.75" customHeight="1" x14ac:dyDescent="0.3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5.75" customHeight="1" x14ac:dyDescent="0.3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5.75" customHeight="1" x14ac:dyDescent="0.3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5.75" customHeight="1" x14ac:dyDescent="0.3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5.75" customHeight="1" x14ac:dyDescent="0.3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5.75" customHeight="1" x14ac:dyDescent="0.3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5.75" customHeight="1" x14ac:dyDescent="0.3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5.75" customHeight="1" x14ac:dyDescent="0.3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5.75" customHeight="1" x14ac:dyDescent="0.3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5.75" customHeight="1" x14ac:dyDescent="0.3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5.75" customHeight="1" x14ac:dyDescent="0.3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5.75" customHeight="1" x14ac:dyDescent="0.3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5.75" customHeight="1" x14ac:dyDescent="0.3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5.75" customHeight="1" x14ac:dyDescent="0.3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5.75" customHeight="1" x14ac:dyDescent="0.3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5.75" customHeight="1" x14ac:dyDescent="0.3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5.75" customHeight="1" x14ac:dyDescent="0.3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5.75" customHeight="1" x14ac:dyDescent="0.3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5.75" customHeight="1" x14ac:dyDescent="0.3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5.75" customHeight="1" x14ac:dyDescent="0.3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5.75" customHeight="1" x14ac:dyDescent="0.3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5.75" customHeight="1" x14ac:dyDescent="0.3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5.75" customHeight="1" x14ac:dyDescent="0.3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5.75" customHeight="1" x14ac:dyDescent="0.3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5.75" customHeight="1" x14ac:dyDescent="0.3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5.75" customHeight="1" x14ac:dyDescent="0.3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5.75" customHeight="1" x14ac:dyDescent="0.3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5.75" customHeight="1" x14ac:dyDescent="0.3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5.75" customHeight="1" x14ac:dyDescent="0.3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5.75" customHeight="1" x14ac:dyDescent="0.3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5.75" customHeight="1" x14ac:dyDescent="0.3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5.75" customHeight="1" x14ac:dyDescent="0.3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5.75" customHeight="1" x14ac:dyDescent="0.3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5.75" customHeight="1" x14ac:dyDescent="0.3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5.75" customHeight="1" x14ac:dyDescent="0.3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5.75" customHeight="1" x14ac:dyDescent="0.3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5.75" customHeight="1" x14ac:dyDescent="0.3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5.75" customHeight="1" x14ac:dyDescent="0.3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5.75" customHeight="1" x14ac:dyDescent="0.3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5.75" customHeight="1" x14ac:dyDescent="0.3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5.75" customHeight="1" x14ac:dyDescent="0.3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5.75" customHeight="1" x14ac:dyDescent="0.3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5.75" customHeight="1" x14ac:dyDescent="0.3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5.75" customHeight="1" x14ac:dyDescent="0.3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5.75" customHeight="1" x14ac:dyDescent="0.3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5.75" customHeight="1" x14ac:dyDescent="0.3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5.75" customHeight="1" x14ac:dyDescent="0.3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5.75" customHeight="1" x14ac:dyDescent="0.3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5.75" customHeight="1" x14ac:dyDescent="0.3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5.75" customHeight="1" x14ac:dyDescent="0.3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5.75" customHeight="1" x14ac:dyDescent="0.3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5.75" customHeight="1" x14ac:dyDescent="0.3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5.75" customHeight="1" x14ac:dyDescent="0.3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5.75" customHeight="1" x14ac:dyDescent="0.3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5.75" customHeight="1" x14ac:dyDescent="0.3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5.75" customHeight="1" x14ac:dyDescent="0.3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5.75" customHeight="1" x14ac:dyDescent="0.3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5.75" customHeight="1" x14ac:dyDescent="0.3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5.75" customHeight="1" x14ac:dyDescent="0.3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5.75" customHeight="1" x14ac:dyDescent="0.3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5.75" customHeight="1" x14ac:dyDescent="0.3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5.75" customHeight="1" x14ac:dyDescent="0.3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5.75" customHeight="1" x14ac:dyDescent="0.3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5.75" customHeight="1" x14ac:dyDescent="0.3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5.75" customHeight="1" x14ac:dyDescent="0.3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5.75" customHeight="1" x14ac:dyDescent="0.3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5.75" customHeight="1" x14ac:dyDescent="0.3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5.75" customHeight="1" x14ac:dyDescent="0.3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5.75" customHeight="1" x14ac:dyDescent="0.3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5.75" customHeight="1" x14ac:dyDescent="0.3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5.75" customHeight="1" x14ac:dyDescent="0.3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5.75" customHeight="1" x14ac:dyDescent="0.3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5.75" customHeight="1" x14ac:dyDescent="0.3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5.75" customHeight="1" x14ac:dyDescent="0.3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5.75" customHeight="1" x14ac:dyDescent="0.3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5.75" customHeight="1" x14ac:dyDescent="0.3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5.75" customHeight="1" x14ac:dyDescent="0.3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5.75" customHeight="1" x14ac:dyDescent="0.3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5.75" customHeight="1" x14ac:dyDescent="0.3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5.75" customHeight="1" x14ac:dyDescent="0.3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5.75" customHeight="1" x14ac:dyDescent="0.3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5.75" customHeight="1" x14ac:dyDescent="0.3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5.75" customHeight="1" x14ac:dyDescent="0.3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5.75" customHeight="1" x14ac:dyDescent="0.3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5.75" customHeight="1" x14ac:dyDescent="0.3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5.75" customHeight="1" x14ac:dyDescent="0.3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5.75" customHeight="1" x14ac:dyDescent="0.3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5.75" customHeight="1" x14ac:dyDescent="0.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5.75" customHeight="1" x14ac:dyDescent="0.3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5.75" customHeight="1" x14ac:dyDescent="0.3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5.75" customHeight="1" x14ac:dyDescent="0.3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5.75" customHeight="1" x14ac:dyDescent="0.3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5.75" customHeight="1" x14ac:dyDescent="0.3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5.75" customHeight="1" x14ac:dyDescent="0.3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5.75" customHeight="1" x14ac:dyDescent="0.3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5.75" customHeight="1" x14ac:dyDescent="0.3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5.75" customHeight="1" x14ac:dyDescent="0.3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5.75" customHeight="1" x14ac:dyDescent="0.3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5.75" customHeight="1" x14ac:dyDescent="0.3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5.75" customHeight="1" x14ac:dyDescent="0.3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5.75" customHeight="1" x14ac:dyDescent="0.3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5.75" customHeight="1" x14ac:dyDescent="0.3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5.75" customHeight="1" x14ac:dyDescent="0.3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5.75" customHeight="1" x14ac:dyDescent="0.3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5.75" customHeight="1" x14ac:dyDescent="0.3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5.75" customHeight="1" x14ac:dyDescent="0.3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5.75" customHeight="1" x14ac:dyDescent="0.3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5.75" customHeight="1" x14ac:dyDescent="0.3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5.75" customHeight="1" x14ac:dyDescent="0.3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5.75" customHeight="1" x14ac:dyDescent="0.3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5.75" customHeight="1" x14ac:dyDescent="0.3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5.75" customHeight="1" x14ac:dyDescent="0.3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5.75" customHeight="1" x14ac:dyDescent="0.3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5.75" customHeight="1" x14ac:dyDescent="0.3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5.75" customHeight="1" x14ac:dyDescent="0.3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5.75" customHeight="1" x14ac:dyDescent="0.3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5.75" customHeight="1" x14ac:dyDescent="0.3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5.75" customHeight="1" x14ac:dyDescent="0.3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5.75" customHeight="1" x14ac:dyDescent="0.3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5.75" customHeight="1" x14ac:dyDescent="0.3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5.75" customHeight="1" x14ac:dyDescent="0.3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5.75" customHeight="1" x14ac:dyDescent="0.3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5.75" customHeight="1" x14ac:dyDescent="0.3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5.75" customHeight="1" x14ac:dyDescent="0.3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5.75" customHeight="1" x14ac:dyDescent="0.3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5.75" customHeight="1" x14ac:dyDescent="0.3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5.75" customHeight="1" x14ac:dyDescent="0.3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5.75" customHeight="1" x14ac:dyDescent="0.3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5.75" customHeight="1" x14ac:dyDescent="0.3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5.75" customHeight="1" x14ac:dyDescent="0.3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5.75" customHeight="1" x14ac:dyDescent="0.3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5.75" customHeight="1" x14ac:dyDescent="0.3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5.75" customHeight="1" x14ac:dyDescent="0.3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5.75" customHeight="1" x14ac:dyDescent="0.3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5.75" customHeight="1" x14ac:dyDescent="0.3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5.75" customHeight="1" x14ac:dyDescent="0.3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5.75" customHeight="1" x14ac:dyDescent="0.3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5.75" customHeight="1" x14ac:dyDescent="0.3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5.75" customHeight="1" x14ac:dyDescent="0.3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5.75" customHeight="1" x14ac:dyDescent="0.3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5.75" customHeight="1" x14ac:dyDescent="0.3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5.75" customHeight="1" x14ac:dyDescent="0.3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5.75" customHeight="1" x14ac:dyDescent="0.3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5.75" customHeight="1" x14ac:dyDescent="0.3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5.75" customHeight="1" x14ac:dyDescent="0.3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5.75" customHeight="1" x14ac:dyDescent="0.3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5.75" customHeight="1" x14ac:dyDescent="0.3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5.75" customHeight="1" x14ac:dyDescent="0.3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5.75" customHeight="1" x14ac:dyDescent="0.3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5.75" customHeight="1" x14ac:dyDescent="0.3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5.75" customHeight="1" x14ac:dyDescent="0.3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5.75" customHeight="1" x14ac:dyDescent="0.3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5.75" customHeight="1" x14ac:dyDescent="0.3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5.75" customHeight="1" x14ac:dyDescent="0.3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5.75" customHeight="1" x14ac:dyDescent="0.3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5.75" customHeight="1" x14ac:dyDescent="0.3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5.75" customHeight="1" x14ac:dyDescent="0.3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5.75" customHeight="1" x14ac:dyDescent="0.3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5.75" customHeight="1" x14ac:dyDescent="0.3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5.75" customHeight="1" x14ac:dyDescent="0.3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5.75" customHeight="1" x14ac:dyDescent="0.3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5.75" customHeight="1" x14ac:dyDescent="0.3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5.75" customHeight="1" x14ac:dyDescent="0.3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5.75" customHeight="1" x14ac:dyDescent="0.3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5.75" customHeight="1" x14ac:dyDescent="0.3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5.75" customHeight="1" x14ac:dyDescent="0.3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5.75" customHeight="1" x14ac:dyDescent="0.3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5.75" customHeight="1" x14ac:dyDescent="0.3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5.75" customHeight="1" x14ac:dyDescent="0.3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5.75" customHeight="1" x14ac:dyDescent="0.3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5.75" customHeight="1" x14ac:dyDescent="0.3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5.75" customHeight="1" x14ac:dyDescent="0.3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5.75" customHeight="1" x14ac:dyDescent="0.3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5.75" customHeight="1" x14ac:dyDescent="0.3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5.75" customHeight="1" x14ac:dyDescent="0.3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5.75" customHeight="1" x14ac:dyDescent="0.3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5.75" customHeight="1" x14ac:dyDescent="0.3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5.75" customHeight="1" x14ac:dyDescent="0.3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5.75" customHeight="1" x14ac:dyDescent="0.3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5.75" customHeight="1" x14ac:dyDescent="0.3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5.75" customHeight="1" x14ac:dyDescent="0.3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5.75" customHeight="1" x14ac:dyDescent="0.3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5.75" customHeight="1" x14ac:dyDescent="0.3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5.75" customHeight="1" x14ac:dyDescent="0.3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5.75" customHeight="1" x14ac:dyDescent="0.3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5.75" customHeight="1" x14ac:dyDescent="0.3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5.75" customHeight="1" x14ac:dyDescent="0.3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5.75" customHeight="1" x14ac:dyDescent="0.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5.75" customHeight="1" x14ac:dyDescent="0.3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5.75" customHeight="1" x14ac:dyDescent="0.3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5.75" customHeight="1" x14ac:dyDescent="0.3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5.75" customHeight="1" x14ac:dyDescent="0.3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5.75" customHeight="1" x14ac:dyDescent="0.3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5.75" customHeight="1" x14ac:dyDescent="0.3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5.75" customHeight="1" x14ac:dyDescent="0.3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5.75" customHeight="1" x14ac:dyDescent="0.3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5.75" customHeight="1" x14ac:dyDescent="0.3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5.75" customHeight="1" x14ac:dyDescent="0.3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5.75" customHeight="1" x14ac:dyDescent="0.3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5.75" customHeight="1" x14ac:dyDescent="0.3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5.75" customHeight="1" x14ac:dyDescent="0.3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5.75" customHeight="1" x14ac:dyDescent="0.3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5.75" customHeight="1" x14ac:dyDescent="0.3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5.75" customHeight="1" x14ac:dyDescent="0.3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5.75" customHeight="1" x14ac:dyDescent="0.3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5.75" customHeight="1" x14ac:dyDescent="0.3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5.75" customHeight="1" x14ac:dyDescent="0.3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5.75" customHeight="1" x14ac:dyDescent="0.3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5.75" customHeight="1" x14ac:dyDescent="0.3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5.75" customHeight="1" x14ac:dyDescent="0.3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5.75" customHeight="1" x14ac:dyDescent="0.3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5.75" customHeight="1" x14ac:dyDescent="0.3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5.75" customHeight="1" x14ac:dyDescent="0.3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5.75" customHeight="1" x14ac:dyDescent="0.3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5.75" customHeight="1" x14ac:dyDescent="0.3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5.75" customHeight="1" x14ac:dyDescent="0.3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5.75" customHeight="1" x14ac:dyDescent="0.3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5.75" customHeight="1" x14ac:dyDescent="0.3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5.75" customHeight="1" x14ac:dyDescent="0.3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5.75" customHeight="1" x14ac:dyDescent="0.3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5.75" customHeight="1" x14ac:dyDescent="0.3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5.75" customHeight="1" x14ac:dyDescent="0.3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5.75" customHeight="1" x14ac:dyDescent="0.3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5.75" customHeight="1" x14ac:dyDescent="0.3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5.75" customHeight="1" x14ac:dyDescent="0.3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5.75" customHeight="1" x14ac:dyDescent="0.3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5.75" customHeight="1" x14ac:dyDescent="0.3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5.75" customHeight="1" x14ac:dyDescent="0.3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5.75" customHeight="1" x14ac:dyDescent="0.3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5.75" customHeight="1" x14ac:dyDescent="0.3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5.75" customHeight="1" x14ac:dyDescent="0.3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5.75" customHeight="1" x14ac:dyDescent="0.3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5.75" customHeight="1" x14ac:dyDescent="0.3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5.75" customHeight="1" x14ac:dyDescent="0.3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5.75" customHeight="1" x14ac:dyDescent="0.3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5.75" customHeight="1" x14ac:dyDescent="0.3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5.75" customHeight="1" x14ac:dyDescent="0.3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5.75" customHeight="1" x14ac:dyDescent="0.3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5.75" customHeight="1" x14ac:dyDescent="0.3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5.75" customHeight="1" x14ac:dyDescent="0.3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5.75" customHeight="1" x14ac:dyDescent="0.3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5.75" customHeight="1" x14ac:dyDescent="0.3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5.75" customHeight="1" x14ac:dyDescent="0.3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5.75" customHeight="1" x14ac:dyDescent="0.3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5.75" customHeight="1" x14ac:dyDescent="0.3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5.75" customHeight="1" x14ac:dyDescent="0.3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5.75" customHeight="1" x14ac:dyDescent="0.3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5.75" customHeight="1" x14ac:dyDescent="0.3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5.75" customHeight="1" x14ac:dyDescent="0.3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5.75" customHeight="1" x14ac:dyDescent="0.3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5.75" customHeight="1" x14ac:dyDescent="0.3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5.75" customHeight="1" x14ac:dyDescent="0.3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5.75" customHeight="1" x14ac:dyDescent="0.3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5.75" customHeight="1" x14ac:dyDescent="0.3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5.75" customHeight="1" x14ac:dyDescent="0.3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5.75" customHeight="1" x14ac:dyDescent="0.3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5.75" customHeight="1" x14ac:dyDescent="0.3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5.75" customHeight="1" x14ac:dyDescent="0.3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5.75" customHeight="1" x14ac:dyDescent="0.3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5.75" customHeight="1" x14ac:dyDescent="0.3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5.75" customHeight="1" x14ac:dyDescent="0.3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5.75" customHeight="1" x14ac:dyDescent="0.3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5.75" customHeight="1" x14ac:dyDescent="0.3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5.75" customHeight="1" x14ac:dyDescent="0.3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5.75" customHeight="1" x14ac:dyDescent="0.3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5.75" customHeight="1" x14ac:dyDescent="0.3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5.75" customHeight="1" x14ac:dyDescent="0.3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5.75" customHeight="1" x14ac:dyDescent="0.3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5.75" customHeight="1" x14ac:dyDescent="0.3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5.75" customHeight="1" x14ac:dyDescent="0.3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5.75" customHeight="1" x14ac:dyDescent="0.3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5.75" customHeight="1" x14ac:dyDescent="0.3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5.75" customHeight="1" x14ac:dyDescent="0.3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5.75" customHeight="1" x14ac:dyDescent="0.3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5.75" customHeight="1" x14ac:dyDescent="0.3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5.75" customHeight="1" x14ac:dyDescent="0.3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5.75" customHeight="1" x14ac:dyDescent="0.3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5.75" customHeight="1" x14ac:dyDescent="0.3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5.75" customHeight="1" x14ac:dyDescent="0.3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5.75" customHeight="1" x14ac:dyDescent="0.3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5.75" customHeight="1" x14ac:dyDescent="0.3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5.75" customHeight="1" x14ac:dyDescent="0.3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5.75" customHeight="1" x14ac:dyDescent="0.3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5.75" customHeight="1" x14ac:dyDescent="0.3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5.75" customHeight="1" x14ac:dyDescent="0.3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5.75" customHeight="1" x14ac:dyDescent="0.3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5.75" customHeight="1" x14ac:dyDescent="0.3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5.75" customHeight="1" x14ac:dyDescent="0.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5.75" customHeight="1" x14ac:dyDescent="0.3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5.75" customHeight="1" x14ac:dyDescent="0.3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5.75" customHeight="1" x14ac:dyDescent="0.3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5.75" customHeight="1" x14ac:dyDescent="0.3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5.75" customHeight="1" x14ac:dyDescent="0.3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5.75" customHeight="1" x14ac:dyDescent="0.3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5.75" customHeight="1" x14ac:dyDescent="0.3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5.75" customHeight="1" x14ac:dyDescent="0.3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5.75" customHeight="1" x14ac:dyDescent="0.3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5.75" customHeight="1" x14ac:dyDescent="0.3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5.75" customHeight="1" x14ac:dyDescent="0.3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5.75" customHeight="1" x14ac:dyDescent="0.3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5.75" customHeight="1" x14ac:dyDescent="0.3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5.75" customHeight="1" x14ac:dyDescent="0.3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5.75" customHeight="1" x14ac:dyDescent="0.3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5.75" customHeight="1" x14ac:dyDescent="0.3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5.75" customHeight="1" x14ac:dyDescent="0.3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5.75" customHeight="1" x14ac:dyDescent="0.3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5.75" customHeight="1" x14ac:dyDescent="0.3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5.75" customHeight="1" x14ac:dyDescent="0.3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5.75" customHeight="1" x14ac:dyDescent="0.3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5.75" customHeight="1" x14ac:dyDescent="0.3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5.75" customHeight="1" x14ac:dyDescent="0.3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5.75" customHeight="1" x14ac:dyDescent="0.3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5.75" customHeight="1" x14ac:dyDescent="0.3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5.75" customHeight="1" x14ac:dyDescent="0.3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5.75" customHeight="1" x14ac:dyDescent="0.3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5.75" customHeight="1" x14ac:dyDescent="0.3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5.75" customHeight="1" x14ac:dyDescent="0.3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5.75" customHeight="1" x14ac:dyDescent="0.3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5.75" customHeight="1" x14ac:dyDescent="0.3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5.75" customHeight="1" x14ac:dyDescent="0.3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5.75" customHeight="1" x14ac:dyDescent="0.3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5.75" customHeight="1" x14ac:dyDescent="0.3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5.75" customHeight="1" x14ac:dyDescent="0.3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5.75" customHeight="1" x14ac:dyDescent="0.3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5.75" customHeight="1" x14ac:dyDescent="0.3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5.75" customHeight="1" x14ac:dyDescent="0.3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5.75" customHeight="1" x14ac:dyDescent="0.3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5.75" customHeight="1" x14ac:dyDescent="0.3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5.75" customHeight="1" x14ac:dyDescent="0.3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5.75" customHeight="1" x14ac:dyDescent="0.3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5.75" customHeight="1" x14ac:dyDescent="0.3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5.75" customHeight="1" x14ac:dyDescent="0.3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5.75" customHeight="1" x14ac:dyDescent="0.3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5.75" customHeight="1" x14ac:dyDescent="0.3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5.75" customHeight="1" x14ac:dyDescent="0.3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5.75" customHeight="1" x14ac:dyDescent="0.3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5.75" customHeight="1" x14ac:dyDescent="0.3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5.75" customHeight="1" x14ac:dyDescent="0.3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5.75" customHeight="1" x14ac:dyDescent="0.3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5.75" customHeight="1" x14ac:dyDescent="0.3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5.75" customHeight="1" x14ac:dyDescent="0.3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5.75" customHeight="1" x14ac:dyDescent="0.3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5.75" customHeight="1" x14ac:dyDescent="0.3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5.75" customHeight="1" x14ac:dyDescent="0.3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5.75" customHeight="1" x14ac:dyDescent="0.3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5.75" customHeight="1" x14ac:dyDescent="0.3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5.75" customHeight="1" x14ac:dyDescent="0.3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5.75" customHeight="1" x14ac:dyDescent="0.3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5.75" customHeight="1" x14ac:dyDescent="0.3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5.75" customHeight="1" x14ac:dyDescent="0.3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5.75" customHeight="1" x14ac:dyDescent="0.3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5.75" customHeight="1" x14ac:dyDescent="0.3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5.75" customHeight="1" x14ac:dyDescent="0.3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5.75" customHeight="1" x14ac:dyDescent="0.3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5.75" customHeight="1" x14ac:dyDescent="0.3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5.75" customHeight="1" x14ac:dyDescent="0.3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5.75" customHeight="1" x14ac:dyDescent="0.3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5.75" customHeight="1" x14ac:dyDescent="0.3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5.75" customHeight="1" x14ac:dyDescent="0.3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5.75" customHeight="1" x14ac:dyDescent="0.3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5.75" customHeight="1" x14ac:dyDescent="0.3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5.75" customHeight="1" x14ac:dyDescent="0.3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5.75" customHeight="1" x14ac:dyDescent="0.3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5.75" customHeight="1" x14ac:dyDescent="0.3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5.75" customHeight="1" x14ac:dyDescent="0.3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5.75" customHeight="1" x14ac:dyDescent="0.3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5.75" customHeight="1" x14ac:dyDescent="0.3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5.75" customHeight="1" x14ac:dyDescent="0.3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5.75" customHeight="1" x14ac:dyDescent="0.3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5.75" customHeight="1" x14ac:dyDescent="0.3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5.75" customHeight="1" x14ac:dyDescent="0.3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5.75" customHeight="1" x14ac:dyDescent="0.3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5.75" customHeight="1" x14ac:dyDescent="0.3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5.75" customHeight="1" x14ac:dyDescent="0.3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5.75" customHeight="1" x14ac:dyDescent="0.3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5.75" customHeight="1" x14ac:dyDescent="0.3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5.75" customHeight="1" x14ac:dyDescent="0.3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5.75" customHeight="1" x14ac:dyDescent="0.3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5.75" customHeight="1" x14ac:dyDescent="0.3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5.75" customHeight="1" x14ac:dyDescent="0.3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5.75" customHeight="1" x14ac:dyDescent="0.3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5.75" customHeight="1" x14ac:dyDescent="0.3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5.75" customHeight="1" x14ac:dyDescent="0.3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5.75" customHeight="1" x14ac:dyDescent="0.3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5.75" customHeight="1" x14ac:dyDescent="0.3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5.75" customHeight="1" x14ac:dyDescent="0.3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5.75" customHeight="1" x14ac:dyDescent="0.3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5.75" customHeight="1" x14ac:dyDescent="0.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5.75" customHeight="1" x14ac:dyDescent="0.3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5.75" customHeight="1" x14ac:dyDescent="0.3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5.75" customHeight="1" x14ac:dyDescent="0.3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5.75" customHeight="1" x14ac:dyDescent="0.3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5.75" customHeight="1" x14ac:dyDescent="0.3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5.75" customHeight="1" x14ac:dyDescent="0.3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5.75" customHeight="1" x14ac:dyDescent="0.3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5.75" customHeight="1" x14ac:dyDescent="0.3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5.75" customHeight="1" x14ac:dyDescent="0.3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5.75" customHeight="1" x14ac:dyDescent="0.3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5.75" customHeight="1" x14ac:dyDescent="0.3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5.75" customHeight="1" x14ac:dyDescent="0.3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5.75" customHeight="1" x14ac:dyDescent="0.3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5.75" customHeight="1" x14ac:dyDescent="0.3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5.75" customHeight="1" x14ac:dyDescent="0.3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5.75" customHeight="1" x14ac:dyDescent="0.3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5.75" customHeight="1" x14ac:dyDescent="0.3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5.75" customHeight="1" x14ac:dyDescent="0.3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5.75" customHeight="1" x14ac:dyDescent="0.3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5.75" customHeight="1" x14ac:dyDescent="0.3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5.75" customHeight="1" x14ac:dyDescent="0.3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5.75" customHeight="1" x14ac:dyDescent="0.3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5.75" customHeight="1" x14ac:dyDescent="0.3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5.75" customHeight="1" x14ac:dyDescent="0.3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5.75" customHeight="1" x14ac:dyDescent="0.3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5.75" customHeight="1" x14ac:dyDescent="0.3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5.75" customHeight="1" x14ac:dyDescent="0.3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5.75" customHeight="1" x14ac:dyDescent="0.3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5.75" customHeight="1" x14ac:dyDescent="0.3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5.75" customHeight="1" x14ac:dyDescent="0.3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5.75" customHeight="1" x14ac:dyDescent="0.3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5.75" customHeight="1" x14ac:dyDescent="0.3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5.75" customHeight="1" x14ac:dyDescent="0.3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5.75" customHeight="1" x14ac:dyDescent="0.3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5.75" customHeight="1" x14ac:dyDescent="0.3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5.75" customHeight="1" x14ac:dyDescent="0.3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5.75" customHeight="1" x14ac:dyDescent="0.3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5.75" customHeight="1" x14ac:dyDescent="0.3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5.75" customHeight="1" x14ac:dyDescent="0.3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5.75" customHeight="1" x14ac:dyDescent="0.3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5.75" customHeight="1" x14ac:dyDescent="0.3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5.75" customHeight="1" x14ac:dyDescent="0.3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5.75" customHeight="1" x14ac:dyDescent="0.3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5.75" customHeight="1" x14ac:dyDescent="0.3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5.75" customHeight="1" x14ac:dyDescent="0.3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5.75" customHeight="1" x14ac:dyDescent="0.3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5.75" customHeight="1" x14ac:dyDescent="0.3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5.75" customHeight="1" x14ac:dyDescent="0.3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5.75" customHeight="1" x14ac:dyDescent="0.3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5.75" customHeight="1" x14ac:dyDescent="0.3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5.75" customHeight="1" x14ac:dyDescent="0.3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5.75" customHeight="1" x14ac:dyDescent="0.3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5.75" customHeight="1" x14ac:dyDescent="0.3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5.75" customHeight="1" x14ac:dyDescent="0.3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5.75" customHeight="1" x14ac:dyDescent="0.3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5.75" customHeight="1" x14ac:dyDescent="0.3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5.75" customHeight="1" x14ac:dyDescent="0.3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5.75" customHeight="1" x14ac:dyDescent="0.3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5.75" customHeight="1" x14ac:dyDescent="0.3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5.75" customHeight="1" x14ac:dyDescent="0.3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5.75" customHeight="1" x14ac:dyDescent="0.3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5.75" customHeight="1" x14ac:dyDescent="0.3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5.75" customHeight="1" x14ac:dyDescent="0.3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5.75" customHeight="1" x14ac:dyDescent="0.3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5.75" customHeight="1" x14ac:dyDescent="0.3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5.75" customHeight="1" x14ac:dyDescent="0.3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5.75" customHeight="1" x14ac:dyDescent="0.3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5.75" customHeight="1" x14ac:dyDescent="0.3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5.75" customHeight="1" x14ac:dyDescent="0.3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5.75" customHeight="1" x14ac:dyDescent="0.3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5.75" customHeight="1" x14ac:dyDescent="0.3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5.75" customHeight="1" x14ac:dyDescent="0.3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5.75" customHeight="1" x14ac:dyDescent="0.3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5.75" customHeight="1" x14ac:dyDescent="0.3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5.75" customHeight="1" x14ac:dyDescent="0.3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5.75" customHeight="1" x14ac:dyDescent="0.3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5.75" customHeight="1" x14ac:dyDescent="0.3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5.75" customHeight="1" x14ac:dyDescent="0.3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5.75" customHeight="1" x14ac:dyDescent="0.3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5.75" customHeight="1" x14ac:dyDescent="0.3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5.75" customHeight="1" x14ac:dyDescent="0.3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5.75" customHeight="1" x14ac:dyDescent="0.3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5.75" customHeight="1" x14ac:dyDescent="0.3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5.75" customHeight="1" x14ac:dyDescent="0.3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5.75" customHeight="1" x14ac:dyDescent="0.3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5.75" customHeight="1" x14ac:dyDescent="0.3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5.75" customHeight="1" x14ac:dyDescent="0.3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5.75" customHeight="1" x14ac:dyDescent="0.3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5.75" customHeight="1" x14ac:dyDescent="0.3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5.75" customHeight="1" x14ac:dyDescent="0.3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5.75" customHeight="1" x14ac:dyDescent="0.3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5.75" customHeight="1" x14ac:dyDescent="0.3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5.75" customHeight="1" x14ac:dyDescent="0.3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5.75" customHeight="1" x14ac:dyDescent="0.3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5.75" customHeight="1" x14ac:dyDescent="0.3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5.75" customHeight="1" x14ac:dyDescent="0.3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5.75" customHeight="1" x14ac:dyDescent="0.3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5.75" customHeight="1" x14ac:dyDescent="0.3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5.75" customHeight="1" x14ac:dyDescent="0.3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5.75" customHeight="1" x14ac:dyDescent="0.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5.75" customHeight="1" x14ac:dyDescent="0.3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5.75" customHeight="1" x14ac:dyDescent="0.3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5.75" customHeight="1" x14ac:dyDescent="0.3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5.75" customHeight="1" x14ac:dyDescent="0.3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5.75" customHeight="1" x14ac:dyDescent="0.3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5.75" customHeight="1" x14ac:dyDescent="0.3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5.75" customHeight="1" x14ac:dyDescent="0.3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5.75" customHeight="1" x14ac:dyDescent="0.3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5.75" customHeight="1" x14ac:dyDescent="0.3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5.75" customHeight="1" x14ac:dyDescent="0.3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5.75" customHeight="1" x14ac:dyDescent="0.3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5.75" customHeight="1" x14ac:dyDescent="0.3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5.75" customHeight="1" x14ac:dyDescent="0.3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5.75" customHeight="1" x14ac:dyDescent="0.3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5.75" customHeight="1" x14ac:dyDescent="0.3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5.75" customHeight="1" x14ac:dyDescent="0.3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5.75" customHeight="1" x14ac:dyDescent="0.3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5.75" customHeight="1" x14ac:dyDescent="0.3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5.75" customHeight="1" x14ac:dyDescent="0.3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5.75" customHeight="1" x14ac:dyDescent="0.3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5.75" customHeight="1" x14ac:dyDescent="0.3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5.75" customHeight="1" x14ac:dyDescent="0.3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5.75" customHeight="1" x14ac:dyDescent="0.3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5.75" customHeight="1" x14ac:dyDescent="0.3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5.75" customHeight="1" x14ac:dyDescent="0.3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5.75" customHeight="1" x14ac:dyDescent="0.3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5.75" customHeight="1" x14ac:dyDescent="0.3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5.75" customHeight="1" x14ac:dyDescent="0.3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5.75" customHeight="1" x14ac:dyDescent="0.3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5.75" customHeight="1" x14ac:dyDescent="0.3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5.75" customHeight="1" x14ac:dyDescent="0.3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5.75" customHeight="1" x14ac:dyDescent="0.3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5.75" customHeight="1" x14ac:dyDescent="0.3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5.75" customHeight="1" x14ac:dyDescent="0.3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5.75" customHeight="1" x14ac:dyDescent="0.3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5.75" customHeight="1" x14ac:dyDescent="0.3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5.75" customHeight="1" x14ac:dyDescent="0.3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5.75" customHeight="1" x14ac:dyDescent="0.3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5.75" customHeight="1" x14ac:dyDescent="0.3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5.75" customHeight="1" x14ac:dyDescent="0.3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5.75" customHeight="1" x14ac:dyDescent="0.3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5.75" customHeight="1" x14ac:dyDescent="0.3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5.75" customHeight="1" x14ac:dyDescent="0.3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5.75" customHeight="1" x14ac:dyDescent="0.3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5.75" customHeight="1" x14ac:dyDescent="0.3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5.75" customHeight="1" x14ac:dyDescent="0.3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5.75" customHeight="1" x14ac:dyDescent="0.3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5.75" customHeight="1" x14ac:dyDescent="0.3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5.75" customHeight="1" x14ac:dyDescent="0.3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5.75" customHeight="1" x14ac:dyDescent="0.3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5.75" customHeight="1" x14ac:dyDescent="0.3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5.75" customHeight="1" x14ac:dyDescent="0.3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5.75" customHeight="1" x14ac:dyDescent="0.3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5.75" customHeight="1" x14ac:dyDescent="0.3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5.75" customHeight="1" x14ac:dyDescent="0.3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5.75" customHeight="1" x14ac:dyDescent="0.3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5.75" customHeight="1" x14ac:dyDescent="0.3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5.75" customHeight="1" x14ac:dyDescent="0.3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5.75" customHeight="1" x14ac:dyDescent="0.3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5.75" customHeight="1" x14ac:dyDescent="0.3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5.75" customHeight="1" x14ac:dyDescent="0.3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5.75" customHeight="1" x14ac:dyDescent="0.3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5.75" customHeight="1" x14ac:dyDescent="0.3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5.75" customHeight="1" x14ac:dyDescent="0.3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5.75" customHeight="1" x14ac:dyDescent="0.3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5.75" customHeight="1" x14ac:dyDescent="0.3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5.75" customHeight="1" x14ac:dyDescent="0.3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5.75" customHeight="1" x14ac:dyDescent="0.3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5.75" customHeight="1" x14ac:dyDescent="0.3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5.75" customHeight="1" x14ac:dyDescent="0.3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5.75" customHeight="1" x14ac:dyDescent="0.3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5.75" customHeight="1" x14ac:dyDescent="0.3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5.75" customHeight="1" x14ac:dyDescent="0.3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5.75" customHeight="1" x14ac:dyDescent="0.3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5.75" customHeight="1" x14ac:dyDescent="0.3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5.75" customHeight="1" x14ac:dyDescent="0.3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5.75" customHeight="1" x14ac:dyDescent="0.3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5.75" customHeight="1" x14ac:dyDescent="0.3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5.75" customHeight="1" x14ac:dyDescent="0.3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5.75" customHeight="1" x14ac:dyDescent="0.3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5.75" customHeight="1" x14ac:dyDescent="0.3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5.75" customHeight="1" x14ac:dyDescent="0.3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5.75" customHeight="1" x14ac:dyDescent="0.3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5.75" customHeight="1" x14ac:dyDescent="0.3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5.75" customHeight="1" x14ac:dyDescent="0.3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5.75" customHeight="1" x14ac:dyDescent="0.3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5.75" customHeight="1" x14ac:dyDescent="0.3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5.75" customHeight="1" x14ac:dyDescent="0.3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5.75" customHeight="1" x14ac:dyDescent="0.3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5.75" customHeight="1" x14ac:dyDescent="0.3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5.75" customHeight="1" x14ac:dyDescent="0.3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5.75" customHeight="1" x14ac:dyDescent="0.3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5.75" customHeight="1" x14ac:dyDescent="0.3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5.75" customHeight="1" x14ac:dyDescent="0.3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5.75" customHeight="1" x14ac:dyDescent="0.3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5.75" customHeight="1" x14ac:dyDescent="0.3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5.75" customHeight="1" x14ac:dyDescent="0.3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5.75" customHeight="1" x14ac:dyDescent="0.3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5.75" customHeight="1" x14ac:dyDescent="0.3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5.75" customHeight="1" x14ac:dyDescent="0.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5.75" customHeight="1" x14ac:dyDescent="0.3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5.75" customHeight="1" x14ac:dyDescent="0.3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5.75" customHeight="1" x14ac:dyDescent="0.3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5.75" customHeight="1" x14ac:dyDescent="0.3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5.75" customHeight="1" x14ac:dyDescent="0.3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5.75" customHeight="1" x14ac:dyDescent="0.3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5.75" customHeight="1" x14ac:dyDescent="0.3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5.75" customHeight="1" x14ac:dyDescent="0.3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5.75" customHeight="1" x14ac:dyDescent="0.3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5.75" customHeight="1" x14ac:dyDescent="0.3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5.75" customHeight="1" x14ac:dyDescent="0.3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5.75" customHeight="1" x14ac:dyDescent="0.3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5.75" customHeight="1" x14ac:dyDescent="0.3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5.75" customHeight="1" x14ac:dyDescent="0.3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5.75" customHeight="1" x14ac:dyDescent="0.3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5.75" customHeight="1" x14ac:dyDescent="0.3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5.75" customHeight="1" x14ac:dyDescent="0.3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5.75" customHeight="1" x14ac:dyDescent="0.3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5.75" customHeight="1" x14ac:dyDescent="0.3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5.75" customHeight="1" x14ac:dyDescent="0.3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5.75" customHeight="1" x14ac:dyDescent="0.3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5.75" customHeight="1" x14ac:dyDescent="0.3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5.75" customHeight="1" x14ac:dyDescent="0.3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5.75" customHeight="1" x14ac:dyDescent="0.3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5.75" customHeight="1" x14ac:dyDescent="0.3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5.75" customHeight="1" x14ac:dyDescent="0.3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5.75" customHeight="1" x14ac:dyDescent="0.3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5.75" customHeight="1" x14ac:dyDescent="0.3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5.75" customHeight="1" x14ac:dyDescent="0.3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5.75" customHeight="1" x14ac:dyDescent="0.3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5.75" customHeight="1" x14ac:dyDescent="0.3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5.75" customHeight="1" x14ac:dyDescent="0.3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5.75" customHeight="1" x14ac:dyDescent="0.3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5.75" customHeight="1" x14ac:dyDescent="0.3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5.75" customHeight="1" x14ac:dyDescent="0.3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5.75" customHeight="1" x14ac:dyDescent="0.3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5.75" customHeight="1" x14ac:dyDescent="0.3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5.75" customHeight="1" x14ac:dyDescent="0.3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5.75" customHeight="1" x14ac:dyDescent="0.3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5.75" customHeight="1" x14ac:dyDescent="0.3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5.75" customHeight="1" x14ac:dyDescent="0.3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5.75" customHeight="1" x14ac:dyDescent="0.3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5.75" customHeight="1" x14ac:dyDescent="0.3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5.75" customHeight="1" x14ac:dyDescent="0.3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5.75" customHeight="1" x14ac:dyDescent="0.3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5.75" customHeight="1" x14ac:dyDescent="0.3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5.75" customHeight="1" x14ac:dyDescent="0.3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5.75" customHeight="1" x14ac:dyDescent="0.3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5.75" customHeight="1" x14ac:dyDescent="0.3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5.75" customHeight="1" x14ac:dyDescent="0.3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5.75" customHeight="1" x14ac:dyDescent="0.3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5.75" customHeight="1" x14ac:dyDescent="0.3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5.75" customHeight="1" x14ac:dyDescent="0.3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5.75" customHeight="1" x14ac:dyDescent="0.3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5.75" customHeight="1" x14ac:dyDescent="0.3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5.75" customHeight="1" x14ac:dyDescent="0.3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5.75" customHeight="1" x14ac:dyDescent="0.3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5.75" customHeight="1" x14ac:dyDescent="0.3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5.75" customHeight="1" x14ac:dyDescent="0.3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5.75" customHeight="1" x14ac:dyDescent="0.3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5.75" customHeight="1" x14ac:dyDescent="0.3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5.75" customHeight="1" x14ac:dyDescent="0.3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5.75" customHeight="1" x14ac:dyDescent="0.3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5.75" customHeight="1" x14ac:dyDescent="0.3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5.75" customHeight="1" x14ac:dyDescent="0.3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5.75" customHeight="1" x14ac:dyDescent="0.3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5.75" customHeight="1" x14ac:dyDescent="0.3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5.75" customHeight="1" x14ac:dyDescent="0.3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5.75" customHeight="1" x14ac:dyDescent="0.3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5.75" customHeight="1" x14ac:dyDescent="0.3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5.75" customHeight="1" x14ac:dyDescent="0.3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5.75" customHeight="1" x14ac:dyDescent="0.3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5.75" customHeight="1" x14ac:dyDescent="0.3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5.75" customHeight="1" x14ac:dyDescent="0.3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5.75" customHeight="1" x14ac:dyDescent="0.3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5.75" customHeight="1" x14ac:dyDescent="0.3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5.75" customHeight="1" x14ac:dyDescent="0.3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5.75" customHeight="1" x14ac:dyDescent="0.3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5.75" customHeight="1" x14ac:dyDescent="0.3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5.75" customHeight="1" x14ac:dyDescent="0.3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5.75" customHeight="1" x14ac:dyDescent="0.3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5.75" customHeight="1" x14ac:dyDescent="0.3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5.75" customHeight="1" x14ac:dyDescent="0.3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5.75" customHeight="1" x14ac:dyDescent="0.3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5.75" customHeight="1" x14ac:dyDescent="0.3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5.75" customHeight="1" x14ac:dyDescent="0.3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5.75" customHeight="1" x14ac:dyDescent="0.3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5.75" customHeight="1" x14ac:dyDescent="0.3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5.75" customHeight="1" x14ac:dyDescent="0.3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5.75" customHeight="1" x14ac:dyDescent="0.3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5.75" customHeight="1" x14ac:dyDescent="0.3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5.75" customHeight="1" x14ac:dyDescent="0.3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5.75" customHeight="1" x14ac:dyDescent="0.3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5.75" customHeight="1" x14ac:dyDescent="0.3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5.75" customHeight="1" x14ac:dyDescent="0.3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5.75" customHeight="1" x14ac:dyDescent="0.3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5.75" customHeight="1" x14ac:dyDescent="0.3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5.75" customHeight="1" x14ac:dyDescent="0.3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5.75" customHeight="1" x14ac:dyDescent="0.3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5.75" customHeight="1" x14ac:dyDescent="0.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5.75" customHeight="1" x14ac:dyDescent="0.3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5.75" customHeight="1" x14ac:dyDescent="0.3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5.75" customHeight="1" x14ac:dyDescent="0.3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5.75" customHeight="1" x14ac:dyDescent="0.3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5.75" customHeight="1" x14ac:dyDescent="0.3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5.75" customHeight="1" x14ac:dyDescent="0.3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5.75" customHeight="1" x14ac:dyDescent="0.3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5.75" customHeight="1" x14ac:dyDescent="0.3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5.75" customHeight="1" x14ac:dyDescent="0.3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5.75" customHeight="1" x14ac:dyDescent="0.3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5.75" customHeight="1" x14ac:dyDescent="0.3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5.75" customHeight="1" x14ac:dyDescent="0.3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5.75" customHeight="1" x14ac:dyDescent="0.3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5.75" customHeight="1" x14ac:dyDescent="0.3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5.75" customHeight="1" x14ac:dyDescent="0.3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5.75" customHeight="1" x14ac:dyDescent="0.3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5.75" customHeight="1" x14ac:dyDescent="0.3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5.75" customHeight="1" x14ac:dyDescent="0.3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5.75" customHeight="1" x14ac:dyDescent="0.3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5.75" customHeight="1" x14ac:dyDescent="0.3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5.75" customHeight="1" x14ac:dyDescent="0.3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5.75" customHeight="1" x14ac:dyDescent="0.3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5.75" customHeight="1" x14ac:dyDescent="0.3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5.75" customHeight="1" x14ac:dyDescent="0.3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5.75" customHeight="1" x14ac:dyDescent="0.3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5.75" customHeight="1" x14ac:dyDescent="0.3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5.75" customHeight="1" x14ac:dyDescent="0.3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5.75" customHeight="1" x14ac:dyDescent="0.3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5.75" customHeight="1" x14ac:dyDescent="0.3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5.75" customHeight="1" x14ac:dyDescent="0.3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5.75" customHeight="1" x14ac:dyDescent="0.3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5.75" customHeight="1" x14ac:dyDescent="0.3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5.75" customHeight="1" x14ac:dyDescent="0.3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5.75" customHeight="1" x14ac:dyDescent="0.3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5.75" customHeight="1" x14ac:dyDescent="0.3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5.75" customHeight="1" x14ac:dyDescent="0.3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5.75" customHeight="1" x14ac:dyDescent="0.3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5.75" customHeight="1" x14ac:dyDescent="0.3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5.75" customHeight="1" x14ac:dyDescent="0.3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5.75" customHeight="1" x14ac:dyDescent="0.3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5.75" customHeight="1" x14ac:dyDescent="0.3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5.75" customHeight="1" x14ac:dyDescent="0.3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5.75" customHeight="1" x14ac:dyDescent="0.3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5.75" customHeight="1" x14ac:dyDescent="0.3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5.75" customHeight="1" x14ac:dyDescent="0.3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5.75" customHeight="1" x14ac:dyDescent="0.3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5.75" customHeight="1" x14ac:dyDescent="0.3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5.75" customHeight="1" x14ac:dyDescent="0.3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5.75" customHeight="1" x14ac:dyDescent="0.3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5.75" customHeight="1" x14ac:dyDescent="0.3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5.75" customHeight="1" x14ac:dyDescent="0.3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5.75" customHeight="1" x14ac:dyDescent="0.3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5.75" customHeight="1" x14ac:dyDescent="0.3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5.75" customHeight="1" x14ac:dyDescent="0.3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5.75" customHeight="1" x14ac:dyDescent="0.3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5.75" customHeight="1" x14ac:dyDescent="0.3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5.75" customHeight="1" x14ac:dyDescent="0.3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5.75" customHeight="1" x14ac:dyDescent="0.3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5.75" customHeight="1" x14ac:dyDescent="0.3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5.75" customHeight="1" x14ac:dyDescent="0.3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5.75" customHeight="1" x14ac:dyDescent="0.3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5.75" customHeight="1" x14ac:dyDescent="0.3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5.75" customHeight="1" x14ac:dyDescent="0.3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sheetData>
  <sheetProtection algorithmName="SHA-512" hashValue="c2bKieqytbbFFkVpv8hzugDQ1iEm9T2s1URyMJ/1z0MoOJGWZQUCJv0JN3Q1C00NdIcqhgE7iW0C+E8MZvJowA==" saltValue="yG4dlzjHP/5USqIaawuKtQ==" spinCount="100000" sheet="1" objects="1" scenarios="1"/>
  <mergeCells count="7">
    <mergeCell ref="C15:D15"/>
    <mergeCell ref="D17:E17"/>
    <mergeCell ref="B2:E2"/>
    <mergeCell ref="B3:E3"/>
    <mergeCell ref="B4:E4"/>
    <mergeCell ref="D7:E8"/>
    <mergeCell ref="D9:E9"/>
  </mergeCells>
  <dataValidations count="2">
    <dataValidation type="decimal" operator="notEqual" allowBlank="1" showInputMessage="1" showErrorMessage="1" prompt="For Hourly Employees: - To calculate your annual salary: Multiply your hourly pay by the number of hours you work per week. Then multiply that number by 52" sqref="C6" xr:uid="{00000000-0002-0000-0100-000000000000}">
      <formula1>0</formula1>
    </dataValidation>
    <dataValidation type="list" allowBlank="1" showInputMessage="1" showErrorMessage="1" prompt="Select Coverage Option - Please select a medical coverage option. Note: 2-Employee Couple Family options are for 2-Employee couples with dependent children." sqref="C7" xr:uid="{00000000-0002-0000-0100-000001000000}">
      <formula1>"Employee Only,Employee + 1,Family,2-Employee Couple Family Subscriber,2-Employee Couple Family Spouse/DP"</formula1>
    </dataValidation>
  </dataValidation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Medical Plan Comparison Tool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Rachael Wilson</dc:creator>
  <cp:lastModifiedBy>Rachael Wilson</cp:lastModifiedBy>
  <dcterms:created xsi:type="dcterms:W3CDTF">2025-09-15T12:14:07Z</dcterms:created>
  <dcterms:modified xsi:type="dcterms:W3CDTF">2025-10-07T18:24:41Z</dcterms:modified>
</cp:coreProperties>
</file>